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20" tabRatio="594" activeTab="0"/>
  </bookViews>
  <sheets>
    <sheet name="Planilha Orçada" sheetId="1" r:id="rId1"/>
  </sheets>
  <definedNames>
    <definedName name="_xlnm.Print_Area" localSheetId="0">'Planilha Orçada'!$A$1:$K$127</definedName>
    <definedName name="_xlnm.Print_Titles" localSheetId="0">'Planilha Orçada'!$12:$13</definedName>
  </definedNames>
  <calcPr fullCalcOnLoad="1" fullPrecision="0"/>
</workbook>
</file>

<file path=xl/sharedStrings.xml><?xml version="1.0" encoding="utf-8"?>
<sst xmlns="http://schemas.openxmlformats.org/spreadsheetml/2006/main" count="372" uniqueCount="213">
  <si>
    <t>1.1</t>
  </si>
  <si>
    <t>1.2</t>
  </si>
  <si>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</si>
  <si>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</si>
  <si>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</si>
  <si>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</si>
  <si>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</si>
  <si>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</si>
  <si>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</si>
  <si>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</si>
  <si>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</si>
  <si>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</si>
  <si>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un</t>
  </si>
  <si>
    <t>OBRAS CIVIS</t>
  </si>
  <si>
    <t>2.1</t>
  </si>
  <si>
    <t>SUBTOTAL OBRAS CIVIS</t>
  </si>
  <si>
    <t>m²</t>
  </si>
  <si>
    <t>x,xx</t>
  </si>
  <si>
    <t>m</t>
  </si>
  <si>
    <t>1.3</t>
  </si>
  <si>
    <t>1.4</t>
  </si>
  <si>
    <t>1.5</t>
  </si>
  <si>
    <t>1.6</t>
  </si>
  <si>
    <t>1.9</t>
  </si>
  <si>
    <t>1.7</t>
  </si>
  <si>
    <t>3.1</t>
  </si>
  <si>
    <t>m³</t>
  </si>
  <si>
    <t>3.2</t>
  </si>
  <si>
    <t>cj</t>
  </si>
  <si>
    <t>2.2</t>
  </si>
  <si>
    <t>2.3</t>
  </si>
  <si>
    <t>2.4</t>
  </si>
  <si>
    <t>2.5</t>
  </si>
  <si>
    <t>3.3</t>
  </si>
  <si>
    <t>3.4</t>
  </si>
  <si>
    <t>3.5</t>
  </si>
  <si>
    <t>3.6</t>
  </si>
  <si>
    <t>3.7</t>
  </si>
  <si>
    <t>3.9</t>
  </si>
  <si>
    <t>3.10</t>
  </si>
  <si>
    <t>4.1</t>
  </si>
  <si>
    <t>4.2</t>
  </si>
  <si>
    <t>4.3</t>
  </si>
  <si>
    <t>4.4</t>
  </si>
  <si>
    <t>INSTALAÇÕES ELÉTRICAS</t>
  </si>
  <si>
    <t>SERVIÇOS COMPLEMENTARES ELÉTRICA/AUTOMAÇÃO/TELEFÔNICO</t>
  </si>
  <si>
    <t>5.1</t>
  </si>
  <si>
    <t>6.1</t>
  </si>
  <si>
    <t>6.2</t>
  </si>
  <si>
    <t>7.1</t>
  </si>
  <si>
    <t>7.2</t>
  </si>
  <si>
    <t>I</t>
  </si>
  <si>
    <t>4.5</t>
  </si>
  <si>
    <t>II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</si>
  <si>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</si>
  <si>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</si>
  <si>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</si>
  <si>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</si>
  <si>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</si>
  <si>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</si>
  <si>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</si>
  <si>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</si>
  <si>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</si>
  <si>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</si>
  <si>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vb</t>
  </si>
  <si>
    <t>3.8</t>
  </si>
  <si>
    <t>PREÇO UNITÁRIO COM BDI</t>
  </si>
  <si>
    <t xml:space="preserve">BDI </t>
  </si>
  <si>
    <t xml:space="preserve">ENCARGOS SOCIAIS - SINAPI-RS AGO/2017 </t>
  </si>
  <si>
    <t xml:space="preserve">  CC (      )    TP (      )    CP(      )   </t>
  </si>
  <si>
    <t>PROPONENTE</t>
  </si>
  <si>
    <t>NOME:</t>
  </si>
  <si>
    <t>TELEFONE:</t>
  </si>
  <si>
    <t>CAU/CREA:</t>
  </si>
  <si>
    <t>EMAIL:</t>
  </si>
  <si>
    <r>
      <t xml:space="preserve">4. HORÁRIO PARA EXECUÇÃO/ENTREGA: </t>
    </r>
    <r>
      <rPr>
        <sz val="10"/>
        <rFont val="Calibri"/>
        <family val="2"/>
      </rPr>
      <t>A combinar com a Unidade de Engenharia e administração da agência</t>
    </r>
  </si>
  <si>
    <t>SERVIÇOS PRELIMINARES</t>
  </si>
  <si>
    <t xml:space="preserve">Transporte de conteiners para destinação e descarte dos resíduos de caliças, ferro, vidro, madeiras, alumínio, cerâmicas, gesso, etc, produzidos pela construção civil </t>
  </si>
  <si>
    <t>Destinação de resíduos (atentar para legislação local)</t>
  </si>
  <si>
    <t>cj.</t>
  </si>
  <si>
    <t>PINTURA (2 DEMÃOS)</t>
  </si>
  <si>
    <t>DIVERSOS</t>
  </si>
  <si>
    <r>
      <t xml:space="preserve">1. OBJETO: </t>
    </r>
    <r>
      <rPr>
        <b/>
        <sz val="10"/>
        <rFont val="Calibri"/>
        <family val="2"/>
      </rPr>
      <t>OBRAS CIVIS E ELÉTRICAS DE MANUTENÇÃO NA AGÊNCIA MARAU</t>
    </r>
  </si>
  <si>
    <t>OBRAS CIVIS E ELÉTRICAS DE MANUTENÇÃO NA AGÊNCIA MARAU</t>
  </si>
  <si>
    <t>TROCA DAS LÂMPADAS FLUORESCENTES PARA LED</t>
  </si>
  <si>
    <t>Identificação dos circuitos de iluminação nos respectivos quadros com etiquetas indeléveis nos quadros de iluminação e tomadas dos circuitos envolvidos nas intervenções.</t>
  </si>
  <si>
    <t>x.xx</t>
  </si>
  <si>
    <t>DIVISOR DE SIGILO E PONTOS PARA TV CORPORATIVA</t>
  </si>
  <si>
    <t>Canaleta alumínio 73x25 dupla c/ tampa de encaixe - branca</t>
  </si>
  <si>
    <t>Caixa de alumínio 100x100x50mm específica de canaleta de alumínio</t>
  </si>
  <si>
    <t>unid.</t>
  </si>
  <si>
    <t>Curva 90º metálica especifica de canaleta de alumínio -73x25mm</t>
  </si>
  <si>
    <t>Tampa terminal em ABS para canaleta dupla Dutotec 73x25mm - branca</t>
  </si>
  <si>
    <t>Cabo unipolar flexível seção 2,5 mm2.</t>
  </si>
  <si>
    <t>Eletroduto ferro diâmetro 25 mm pintado de branco</t>
  </si>
  <si>
    <t>Caixa de passagem c/ tampa cega tipo condulete diam 25mm pintado de branco</t>
  </si>
  <si>
    <t>Conector box curvo diam 25mm, com arruela e bucha de 1".</t>
  </si>
  <si>
    <t>Mini disjuntor Siemens 5SX1 monopolar 16A</t>
  </si>
  <si>
    <t>Adaptador para eletroduto</t>
  </si>
  <si>
    <t>Suporte Dutotec Branco com um RJ 45 fêmea para lógica mais dois blocos cegos ou  equivalente para instalação de TV corporativa na Plataforma de Atendimento e móvel divisor de sigilo.</t>
  </si>
  <si>
    <t>Cabo UTP cat. 5e</t>
  </si>
  <si>
    <t>Patch Cord 2,5m Azul (Conexão da CPU da TV Corporativa)</t>
  </si>
  <si>
    <t>Conector RJ45 Macho Cat. 5e para crimpar cabo no Rack e ligar direto ao Switch.</t>
  </si>
  <si>
    <t>Cabo unipolar tipo flexível, livre de halogêneo, antichama, 750V, seção 2,5 mm2.</t>
  </si>
  <si>
    <t>Canaleta alumínio 73x25 tripla c/ tampa de encaixe - Branca</t>
  </si>
  <si>
    <t>Caixa de alumínio 100x100x50mm com altura específica para canaleta 73x25mm</t>
  </si>
  <si>
    <t>Curva 90º de PVC (interna e externa) específica de canaleta de alumínio 73x25mm</t>
  </si>
  <si>
    <t>Disjuntores Monopolar/4,5kA - 16A</t>
  </si>
  <si>
    <t>Certificação dos Cabos de Rede UTP Cat. 5E</t>
  </si>
  <si>
    <t>Desinstalar e instalar de TV no armário divisor de sigilo</t>
  </si>
  <si>
    <t>Desistalar e instalar do Monitor de senha no armário divisor de sigilo</t>
  </si>
  <si>
    <t>Locação de andaime completo para 6m de altura com todo os acessórios de segurança.</t>
  </si>
  <si>
    <t>Retirada de 142 lâmpadas fluorescentes tubulares de 32W, 2 de 16W e reatores, acondicionar e entregar na BAGERGS</t>
  </si>
  <si>
    <t>SUBTOTAL INSTALAÇÕES ELÉTRICAS</t>
  </si>
  <si>
    <r>
      <t xml:space="preserve">2. ENDEREÇO DE EXECUÇÃO/ENTREGA: </t>
    </r>
    <r>
      <rPr>
        <sz val="10"/>
        <rFont val="Calibri"/>
        <family val="2"/>
      </rPr>
      <t>Av. Julio Borella, 1188 Marau - RS</t>
    </r>
  </si>
  <si>
    <t>Retirada e descarte de estrutura de madeira de telhado</t>
  </si>
  <si>
    <t>Retirada e descarte de telhas de fibrocimento</t>
  </si>
  <si>
    <t>Retirar, embalar e entregar na bagergs totem com mapa tatil</t>
  </si>
  <si>
    <t>Retirar, embalar e entregar na bagergs porta cartazes padrão antigo</t>
  </si>
  <si>
    <t>PROGRAMAÇÃO VISUAL INTERNA</t>
  </si>
  <si>
    <t>FORRO</t>
  </si>
  <si>
    <t>Reconstituição de reboco e emboço em parede com infiltração no interior da agência e mureta junto ao renovador de ar</t>
  </si>
  <si>
    <t>Fornecimento e colocação de manta asfáltica nas ligações de ar-condicionado com o telhado</t>
  </si>
  <si>
    <t>Preparação de paredes para pintura, raspagem partes soltas e emassamento</t>
  </si>
  <si>
    <t>Retirada e descarte de portão metálico da garagem da agência</t>
  </si>
  <si>
    <t>PAREDES E ABERTURAS</t>
  </si>
  <si>
    <t xml:space="preserve">      - esmalte sintético sobre metal na cor cinza (aplicado sobre corremão da escada)</t>
  </si>
  <si>
    <t xml:space="preserve">      - esmalte sintético sobre metal na cor cinza (aplicado sobre portão da garagem)</t>
  </si>
  <si>
    <t>Porta cartazes tarifas e propaganda dimensão 54x74cm em acrílico com fixação e acabamentos, conforme detalhe anexo.</t>
  </si>
  <si>
    <t>Porta cartazes A3 de propaganda com dimensão 48,5x33,5cm em acrílico com fixação e acabamentos, conforme detalhe em anexo.</t>
  </si>
  <si>
    <t>Limpeza de calhas, revisão, impermeabilização e ajuste nos pontos de infiltração do telhado sobre a Sala de Auto Atendimento.</t>
  </si>
  <si>
    <t>Retirada e descarte de forro de gesso acartonado avariado pela infiltração</t>
  </si>
  <si>
    <t>und.</t>
  </si>
  <si>
    <t xml:space="preserve">TOTAL GERAL </t>
  </si>
  <si>
    <t>Fornecimento e instalação de Telhas Metálicas Trapezoidais em Aço Galvanizado com isolamento termo acústico em poliuretano e=30mm, fixação com parafusos auto perfurantes</t>
  </si>
  <si>
    <t>Fornecimento e instalação de estrutura metálica sobre lage com tesouras em perfil em "U" para receber telhas metálicas</t>
  </si>
  <si>
    <t>Fornecimento e instalação de cummeira lisa metálica para cobertura</t>
  </si>
  <si>
    <t>Fornecimento e instalação de revestimento de rufo e calha metálica para cobertura.</t>
  </si>
  <si>
    <t>COBERTURA</t>
  </si>
  <si>
    <t>Reconstituição de forro em gesso acartonado danificado pela infiltração prevendo a fixação de placas soltas sob o mezanino e sala de auto atendimento.</t>
  </si>
  <si>
    <t xml:space="preserve">      - acrilica sobre reboco (aplicado sobre paredes internas com emassamento) na mesma cor existente</t>
  </si>
  <si>
    <t xml:space="preserve">      - acrilica  sobre reboco (aplicado sobre paredes externas com emassamento) na mesma cor existente</t>
  </si>
  <si>
    <t>Execução de parede em alvenaria de tijolo furado para adequação da cobertura.</t>
  </si>
  <si>
    <t>Instalação e organização de programação visual interna</t>
  </si>
  <si>
    <t>Fornecimento e instalação de portão metálico basculante de contrapeso automatizado na entrada da garagem. (Incluso 02 controles)</t>
  </si>
  <si>
    <t>DIVISÓRIAS</t>
  </si>
  <si>
    <t>Esquadria em alumínio l.30 (30001) Estruturada em tubos de alumínio (TG- 018) Fechamento nas extremidades em 45 grau e intervalos de topo conforme projeto para divisor de sigilo caixas e divisor de ambientes.</t>
  </si>
  <si>
    <t>Vidro incolor 6mm</t>
  </si>
  <si>
    <t>Filme venetian 10mm x 4mm combinado c/ jateado 50% parte superior para divisor de sigilo caixas e do Divisor de ambientes.</t>
  </si>
  <si>
    <t>Fornecimento e instalação de armário em MDF 18mm acabamento melamínico cor Laca Branca. (P=35cm x H=190cm x L=110 cm) fixado ao chão c/ cantoneiras de alumínio (CT-026) parafusos de inox, conforme projeto.</t>
  </si>
  <si>
    <t>Tubo em aço inox, H = mobiliário até a laje, com estrutura de sustentação fixada na laje superior, Ø 3".</t>
  </si>
  <si>
    <t>Fornecimento e instalação de parede em gesso acartonado para fechamento da area dos caixas conforme o projeto.</t>
  </si>
  <si>
    <t>Fechamento de aberturas não utilizadas de ar-condicionado na laje e execução de mureta junto ao renovador de ar do ar condicionado</t>
  </si>
  <si>
    <r>
      <t>5. CONDIÇÕES DE PAGAMENTO:</t>
    </r>
    <r>
      <rPr>
        <sz val="10"/>
        <rFont val="Calibri"/>
        <family val="2"/>
      </rPr>
      <t xml:space="preserve"> Após fiscalização e aceite, será efetuado o pagamento à contratada, no 4º dia útil da 2ª semana subseqüente à entrega da nota fiscal/fatura correspondente.</t>
    </r>
  </si>
  <si>
    <t>xxx</t>
  </si>
  <si>
    <t xml:space="preserve">AR CONDICIONADO </t>
  </si>
  <si>
    <t>Realocar unidade condensadora (externa) 1m para cima com correção da carga de gás refrigerante</t>
  </si>
  <si>
    <t>PLATAFORMA METÁLICA</t>
  </si>
  <si>
    <t>Etapa 1</t>
  </si>
  <si>
    <t>2.1.1</t>
  </si>
  <si>
    <t>Elaborar e apresentar solução/projeto executivo da plataforma com recolhimento da respectiva ART</t>
  </si>
  <si>
    <t>Etapa 2</t>
  </si>
  <si>
    <t>2.2.1</t>
  </si>
  <si>
    <t>Fornecer e instalar plataforma metálica de aproximadamente 45m² em perfis tipo viga "U", aço galvanizado a fogo, apoiada sobre pilar metálico na estrututa de alvenaria existente, chapa lavrada padrão xadrez em alumínio no piso, tipo passerela industrial e guarda corpo com perfis tubulares</t>
  </si>
  <si>
    <t>III</t>
  </si>
  <si>
    <t>INSTALAÇÕES MECÂNICAS</t>
  </si>
  <si>
    <t>6.3</t>
  </si>
  <si>
    <t>6.4</t>
  </si>
  <si>
    <t>6.5</t>
  </si>
  <si>
    <t>8.1</t>
  </si>
  <si>
    <t>8.2</t>
  </si>
  <si>
    <t>1.10</t>
  </si>
  <si>
    <t xml:space="preserve">Retirada e descarte de parede de gesso acartonado </t>
  </si>
  <si>
    <t>INSTALAÇÃO DE RACK PARA AS OPERADORAS</t>
  </si>
  <si>
    <t>Cabo UTP cat. 5 (isolamento baixa emissão de gases)</t>
  </si>
  <si>
    <t>Rack padrão 19" tipo gabinete fechado, porta acrílico com chave, próprio para cabeamento estruturado de 16 Us, profundidade 570mm livres internamente, fixado na parede com 3 bandejas de 4 apoios e 64 conjuntos de parafusos porca/gaiola.</t>
  </si>
  <si>
    <t>Suporte para canaleta de aluminio p/tres blocos com, duas tomadas tipo bloco NBR-20A (preta), mais um bloco cego para os dois racks.</t>
  </si>
  <si>
    <t>Régua com 8 tomadas para racks 19" com ângulo de 45º (Duas para o rack das operadoras e duas para o rack existente)</t>
  </si>
  <si>
    <t>3.11</t>
  </si>
  <si>
    <t>Cabo CIT-10 pares</t>
  </si>
  <si>
    <t>3.12</t>
  </si>
  <si>
    <t>Patch cord azul T-568A, 6 mts para interligações Racks</t>
  </si>
  <si>
    <t>3.13</t>
  </si>
  <si>
    <t>Bloco de inserção engate rápido M10 com bastidor completo</t>
  </si>
  <si>
    <t>3.14</t>
  </si>
  <si>
    <t>Organizador de cabos em ABS ocupando 1U de altura e 87,5 mm de profundidade</t>
  </si>
  <si>
    <t>3.15</t>
  </si>
  <si>
    <t>Patch cord T-568A, azul 6 mts para interligações Racks</t>
  </si>
  <si>
    <t>3.16</t>
  </si>
  <si>
    <t>Organização dos pontos logicos e telefônicos existente no Rack e identificação dos mesmos</t>
  </si>
  <si>
    <t>Tela de proteção para fachada rolo 3,00 m Tersp. 10cm Dobra 5 cm</t>
  </si>
  <si>
    <t>Fornecimento e aplicação de película de proteção solar prata reflexiva nos vidros das esquadrias do segundo pavimento. Padrão InterControl, 3M ou similar. Bloqueio 99% dos raios U.V. Conferir medidas no local.</t>
  </si>
  <si>
    <t>8.3</t>
  </si>
  <si>
    <t>Aluguel de andaime metálico para fachada 2-4 pavimentos reaproveitamento 3X locação mês</t>
  </si>
  <si>
    <t>Lâmpadas tubulares T5, EQ28, G5, 1163mm, 17,3W - AFP - 4000k - Branco Neutro - Vida útil mínima de 40.000h (L-70), Fluxo Luminoso de 2000 lúmens.  Certificação CE, Garantia de 05 Anos. Marca Intral ou equivalente.</t>
  </si>
  <si>
    <t>Conversor externo DRIVER P/LED IES-CS3 0350/035IMB digital</t>
  </si>
  <si>
    <t xml:space="preserve"> Lâmpadas tubulares T5, EQ54 ,G5, 34,5 W/220V AFP - 4000k - Branco Neutro - Vida útil mínima de 40.000h (L-70), Fluxo Luminoso mínimo de 3600 Lúmens.  Certificação CE, Garantia de 05 Anos. Marca Intral ou equivalente.</t>
  </si>
  <si>
    <t>Conversor externo DRIVER P/LED IES-CD2 0700/080IMB digital</t>
  </si>
  <si>
    <t>Suporte soquete G-13 para lâmpadas T5 em policarbonato com tratamento anti-uv, tipo engate rápido com rotor de segurança, contatos em bronze fosforoso, anti-vibratório, marca LALUX modelo T5 (www.targetiluminação.com.br), LUMIN G13 (www.ginawa.com), ou equivalente.</t>
  </si>
  <si>
    <t>Revisão e reaperto geral de todas as conexões nos qudros elétricos de iluminação e tomadas envolvidos na presente intervenção, com medição das correntes em cada circuito e sua verificação de adequação ao dispositivo de proteção existente (disjuntor). Medição das correntes de fases, neutro e terra dos cabos alimentadores dos quadros elétricos enolvidos na intervenção e verificação de coordenação com o disjuntor geral, com emissão de relatório para a Fiscalização.</t>
  </si>
  <si>
    <t xml:space="preserve"> Suporte para canaleta de aluminio p/tres blocos com, duas tomadas tipo bloco NBR-20A (preta), mais um bloco cego.</t>
  </si>
  <si>
    <t>SUBTOTAL INSTALAÇÕE MECÂNICAS</t>
  </si>
  <si>
    <t>Projeto completo para execução de cobertura, telhas tipo sanduiche e estrutura metálica, cálculo de calhas e tubos de queda, algerozas, etc., execução de detalhes construtivos necessários para execução do projeto, com fornecimento de ART/RRT de projeto. O projeto e detalhamentos deverão ser entregues na Unidade de Engenharia do Banrisul.</t>
  </si>
  <si>
    <t>1.11</t>
  </si>
  <si>
    <t>Fornecimento de lona preta para isolamento da cobertura durante os trabalhos</t>
  </si>
  <si>
    <t>Execução de tubos de queda externos em PVC com presilhas/abraçadeiras de fixação - conforme projeto</t>
  </si>
  <si>
    <t xml:space="preserve">      - PVA sobre reboco (aplicado sobre forro em gesso acartonado com emassamento) na cor branca</t>
  </si>
  <si>
    <t>7.3</t>
  </si>
  <si>
    <t>Porta cartaz em chapa dobrada de acrílico transparente para Salas de Autoatendimento (SAA), dimensões 307 x 430 para cartazes A3 frente e verso em acrílico transparente Cristal,
com fixação com fita dupla-face transparente, conforme projeto.</t>
  </si>
  <si>
    <t>Limpeza diária + limpeza final da obra.</t>
  </si>
  <si>
    <t>1.8</t>
  </si>
  <si>
    <t>Administração Local para obras de médio porte, até 180 dias (1 engenheiro, 1 mestre de obras, despesa com alimentação, transporte e estada) - para a área total de intervenção equivalente a 420,00 m²</t>
  </si>
  <si>
    <t>3. PRAZO DE EXECUÇÃO/ENTREGA: 90 dias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</si>
</sst>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3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197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68" applyNumberFormat="1" applyFont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35" borderId="18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left" vertical="center" wrapText="1"/>
    </xf>
    <xf numFmtId="4" fontId="6" fillId="0" borderId="20" xfId="0" applyNumberFormat="1" applyFont="1" applyBorder="1" applyAlignment="1" applyProtection="1">
      <alignment horizontal="right" vertical="center" wrapText="1"/>
      <protection/>
    </xf>
    <xf numFmtId="0" fontId="6" fillId="36" borderId="13" xfId="0" applyNumberFormat="1" applyFont="1" applyFill="1" applyBorder="1" applyAlignment="1" applyProtection="1">
      <alignment horizontal="left" vertical="center" wrapText="1"/>
      <protection hidden="1"/>
    </xf>
    <xf numFmtId="1" fontId="6" fillId="36" borderId="13" xfId="0" applyNumberFormat="1" applyFont="1" applyFill="1" applyBorder="1" applyAlignment="1" applyProtection="1">
      <alignment horizontal="left" vertical="center" wrapText="1"/>
      <protection hidden="1"/>
    </xf>
    <xf numFmtId="2" fontId="5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21" xfId="0" applyNumberFormat="1" applyFont="1" applyBorder="1" applyAlignment="1">
      <alignment horizontal="left" vertical="center" wrapText="1"/>
    </xf>
    <xf numFmtId="196" fontId="5" fillId="0" borderId="21" xfId="0" applyNumberFormat="1" applyFont="1" applyBorder="1" applyAlignment="1">
      <alignment horizontal="left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196" fontId="5" fillId="0" borderId="21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/>
      <protection hidden="1"/>
    </xf>
    <xf numFmtId="0" fontId="5" fillId="0" borderId="21" xfId="0" applyFont="1" applyFill="1" applyBorder="1" applyAlignment="1" applyProtection="1">
      <alignment horizontal="justify" vertical="center" wrapText="1"/>
      <protection hidden="1"/>
    </xf>
    <xf numFmtId="2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>
      <alignment horizontal="justify" vertical="center" wrapText="1"/>
    </xf>
    <xf numFmtId="196" fontId="5" fillId="0" borderId="22" xfId="0" applyNumberFormat="1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96" fontId="5" fillId="0" borderId="22" xfId="0" applyNumberFormat="1" applyFont="1" applyBorder="1" applyAlignment="1">
      <alignment horizontal="center" vertical="center" wrapText="1"/>
    </xf>
    <xf numFmtId="196" fontId="5" fillId="0" borderId="23" xfId="0" applyNumberFormat="1" applyFont="1" applyBorder="1" applyAlignment="1" applyProtection="1">
      <alignment horizontal="center" vertical="top"/>
      <protection hidden="1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4" fontId="5" fillId="0" borderId="10" xfId="0" applyNumberFormat="1" applyFont="1" applyBorder="1" applyAlignment="1" applyProtection="1">
      <alignment horizontal="right" vertical="center"/>
      <protection hidden="1"/>
    </xf>
    <xf numFmtId="4" fontId="5" fillId="0" borderId="11" xfId="0" applyNumberFormat="1" applyFont="1" applyBorder="1" applyAlignment="1" applyProtection="1">
      <alignment horizontal="right" vertical="center"/>
      <protection hidden="1"/>
    </xf>
    <xf numFmtId="4" fontId="5" fillId="0" borderId="24" xfId="0" applyNumberFormat="1" applyFont="1" applyBorder="1" applyAlignment="1" applyProtection="1">
      <alignment horizontal="right" vertical="center"/>
      <protection hidden="1"/>
    </xf>
    <xf numFmtId="4" fontId="5" fillId="0" borderId="25" xfId="0" applyNumberFormat="1" applyFont="1" applyBorder="1" applyAlignment="1" applyProtection="1">
      <alignment horizontal="right" vertical="center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>
      <alignment horizontal="justify" vertical="top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4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197" fontId="5" fillId="33" borderId="11" xfId="0" applyNumberFormat="1" applyFont="1" applyFill="1" applyBorder="1" applyAlignment="1" applyProtection="1">
      <alignment horizontal="right" vertical="center" wrapText="1"/>
      <protection hidden="1"/>
    </xf>
    <xf numFmtId="197" fontId="5" fillId="33" borderId="25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4" fontId="6" fillId="0" borderId="26" xfId="68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 wrapText="1"/>
      <protection/>
    </xf>
    <xf numFmtId="9" fontId="6" fillId="0" borderId="28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196" fontId="6" fillId="33" borderId="30" xfId="0" applyNumberFormat="1" applyFont="1" applyFill="1" applyBorder="1" applyAlignment="1" applyProtection="1">
      <alignment horizontal="center" vertical="center" wrapText="1"/>
      <protection/>
    </xf>
    <xf numFmtId="196" fontId="6" fillId="34" borderId="31" xfId="0" applyNumberFormat="1" applyFont="1" applyFill="1" applyBorder="1" applyAlignment="1" applyProtection="1">
      <alignment horizontal="center" vertical="center" wrapText="1"/>
      <protection/>
    </xf>
    <xf numFmtId="4" fontId="5" fillId="36" borderId="30" xfId="0" applyNumberFormat="1" applyFont="1" applyFill="1" applyBorder="1" applyAlignment="1" applyProtection="1">
      <alignment horizontal="center" vertical="center" wrapText="1"/>
      <protection hidden="1"/>
    </xf>
    <xf numFmtId="196" fontId="50" fillId="33" borderId="23" xfId="0" applyNumberFormat="1" applyFont="1" applyFill="1" applyBorder="1" applyAlignment="1" applyProtection="1">
      <alignment horizontal="center" vertical="center"/>
      <protection/>
    </xf>
    <xf numFmtId="40" fontId="5" fillId="0" borderId="25" xfId="0" applyNumberFormat="1" applyFont="1" applyBorder="1" applyAlignment="1" applyProtection="1">
      <alignment horizontal="right" vertical="center"/>
      <protection/>
    </xf>
    <xf numFmtId="196" fontId="51" fillId="0" borderId="23" xfId="0" applyNumberFormat="1" applyFont="1" applyBorder="1" applyAlignment="1" applyProtection="1">
      <alignment horizontal="center" vertical="center"/>
      <protection/>
    </xf>
    <xf numFmtId="196" fontId="51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196" fontId="5" fillId="0" borderId="33" xfId="0" applyNumberFormat="1" applyFont="1" applyBorder="1" applyAlignment="1">
      <alignment horizontal="center" vertical="center"/>
    </xf>
    <xf numFmtId="197" fontId="5" fillId="33" borderId="34" xfId="0" applyNumberFormat="1" applyFont="1" applyFill="1" applyBorder="1" applyAlignment="1" applyProtection="1">
      <alignment horizontal="right" vertical="center" wrapText="1"/>
      <protection/>
    </xf>
    <xf numFmtId="196" fontId="5" fillId="0" borderId="23" xfId="0" applyNumberFormat="1" applyFont="1" applyBorder="1" applyAlignment="1">
      <alignment horizontal="center" vertical="center"/>
    </xf>
    <xf numFmtId="196" fontId="6" fillId="0" borderId="33" xfId="0" applyNumberFormat="1" applyFont="1" applyFill="1" applyBorder="1" applyAlignment="1" applyProtection="1">
      <alignment horizontal="center" vertical="center" wrapText="1"/>
      <protection hidden="1"/>
    </xf>
    <xf numFmtId="196" fontId="5" fillId="0" borderId="35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right" vertical="center"/>
      <protection hidden="1"/>
    </xf>
    <xf numFmtId="40" fontId="5" fillId="0" borderId="11" xfId="0" applyNumberFormat="1" applyFont="1" applyBorder="1" applyAlignment="1" applyProtection="1">
      <alignment horizontal="right" vertical="center"/>
      <protection hidden="1"/>
    </xf>
    <xf numFmtId="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40" fontId="5" fillId="0" borderId="36" xfId="0" applyNumberFormat="1" applyFont="1" applyBorder="1" applyAlignment="1" applyProtection="1">
      <alignment horizontal="right" vertical="center"/>
      <protection hidden="1"/>
    </xf>
    <xf numFmtId="40" fontId="5" fillId="0" borderId="25" xfId="0" applyNumberFormat="1" applyFont="1" applyBorder="1" applyAlignment="1" applyProtection="1">
      <alignment horizontal="right" vertical="center"/>
      <protection hidden="1"/>
    </xf>
    <xf numFmtId="4" fontId="6" fillId="35" borderId="37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>
      <alignment/>
    </xf>
    <xf numFmtId="4" fontId="5" fillId="33" borderId="22" xfId="0" applyNumberFormat="1" applyFont="1" applyFill="1" applyBorder="1" applyAlignment="1" applyProtection="1">
      <alignment horizontal="right" vertical="center"/>
      <protection/>
    </xf>
    <xf numFmtId="1" fontId="5" fillId="0" borderId="38" xfId="0" applyNumberFormat="1" applyFont="1" applyBorder="1" applyAlignment="1" applyProtection="1">
      <alignment horizontal="left" vertical="center" wrapText="1"/>
      <protection/>
    </xf>
    <xf numFmtId="4" fontId="6" fillId="0" borderId="39" xfId="0" applyNumberFormat="1" applyFont="1" applyBorder="1" applyAlignment="1" applyProtection="1">
      <alignment vertical="center" wrapText="1"/>
      <protection/>
    </xf>
    <xf numFmtId="2" fontId="5" fillId="0" borderId="39" xfId="0" applyNumberFormat="1" applyFont="1" applyFill="1" applyBorder="1" applyAlignment="1" applyProtection="1">
      <alignment horizontal="center" vertical="center" wrapText="1"/>
      <protection/>
    </xf>
    <xf numFmtId="4" fontId="5" fillId="0" borderId="39" xfId="0" applyNumberFormat="1" applyFont="1" applyFill="1" applyBorder="1" applyAlignment="1" applyProtection="1">
      <alignment horizontal="center" vertical="center" wrapText="1"/>
      <protection/>
    </xf>
    <xf numFmtId="4" fontId="6" fillId="0" borderId="39" xfId="0" applyNumberFormat="1" applyFont="1" applyBorder="1" applyAlignment="1" applyProtection="1">
      <alignment horizontal="right" vertical="center" wrapText="1"/>
      <protection/>
    </xf>
    <xf numFmtId="4" fontId="6" fillId="0" borderId="40" xfId="68" applyNumberFormat="1" applyFont="1" applyBorder="1" applyAlignment="1" applyProtection="1">
      <alignment horizontal="right" vertical="center" wrapText="1"/>
      <protection/>
    </xf>
    <xf numFmtId="49" fontId="51" fillId="0" borderId="41" xfId="52" applyNumberFormat="1" applyFont="1" applyFill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4" fontId="6" fillId="0" borderId="28" xfId="68" applyNumberFormat="1" applyFont="1" applyBorder="1" applyAlignment="1" applyProtection="1">
      <alignment horizontal="right" vertical="center" wrapText="1"/>
      <protection/>
    </xf>
    <xf numFmtId="196" fontId="6" fillId="34" borderId="43" xfId="0" applyNumberFormat="1" applyFont="1" applyFill="1" applyBorder="1" applyAlignment="1" applyProtection="1">
      <alignment horizontal="center" vertical="center" wrapText="1"/>
      <protection/>
    </xf>
    <xf numFmtId="204" fontId="5" fillId="34" borderId="44" xfId="0" applyNumberFormat="1" applyFont="1" applyFill="1" applyBorder="1" applyAlignment="1" applyProtection="1">
      <alignment horizontal="left" vertical="center"/>
      <protection hidden="1"/>
    </xf>
    <xf numFmtId="0" fontId="6" fillId="34" borderId="44" xfId="52" applyFont="1" applyFill="1" applyBorder="1" applyAlignment="1" applyProtection="1">
      <alignment horizontal="left" vertical="center" wrapText="1"/>
      <protection hidden="1"/>
    </xf>
    <xf numFmtId="4" fontId="5" fillId="34" borderId="44" xfId="68" applyNumberFormat="1" applyFont="1" applyFill="1" applyBorder="1" applyAlignment="1" applyProtection="1">
      <alignment horizontal="center" vertical="center"/>
      <protection hidden="1"/>
    </xf>
    <xf numFmtId="40" fontId="6" fillId="34" borderId="44" xfId="68" applyNumberFormat="1" applyFont="1" applyFill="1" applyBorder="1" applyAlignment="1" applyProtection="1">
      <alignment horizontal="center" vertical="center"/>
      <protection hidden="1"/>
    </xf>
    <xf numFmtId="4" fontId="6" fillId="34" borderId="44" xfId="0" applyNumberFormat="1" applyFont="1" applyFill="1" applyBorder="1" applyAlignment="1" applyProtection="1">
      <alignment horizontal="right" vertical="center"/>
      <protection/>
    </xf>
    <xf numFmtId="4" fontId="6" fillId="34" borderId="45" xfId="0" applyNumberFormat="1" applyFont="1" applyFill="1" applyBorder="1" applyAlignment="1" applyProtection="1">
      <alignment horizontal="right" vertical="center"/>
      <protection/>
    </xf>
    <xf numFmtId="4" fontId="6" fillId="34" borderId="46" xfId="0" applyNumberFormat="1" applyFont="1" applyFill="1" applyBorder="1" applyAlignment="1" applyProtection="1">
      <alignment horizontal="right" vertical="center"/>
      <protection/>
    </xf>
    <xf numFmtId="196" fontId="51" fillId="0" borderId="4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Border="1" applyAlignment="1" applyProtection="1">
      <alignment horizontal="right" vertical="center"/>
      <protection locked="0"/>
    </xf>
    <xf numFmtId="4" fontId="5" fillId="0" borderId="48" xfId="0" applyNumberFormat="1" applyFont="1" applyFill="1" applyBorder="1" applyAlignment="1" applyProtection="1">
      <alignment horizontal="right" vertical="center" wrapText="1"/>
      <protection hidden="1"/>
    </xf>
    <xf numFmtId="2" fontId="5" fillId="33" borderId="10" xfId="0" applyNumberFormat="1" applyFont="1" applyFill="1" applyBorder="1" applyAlignment="1" applyProtection="1">
      <alignment horizontal="right" vertical="center"/>
      <protection hidden="1"/>
    </xf>
    <xf numFmtId="4" fontId="5" fillId="0" borderId="49" xfId="0" applyNumberFormat="1" applyFont="1" applyFill="1" applyBorder="1" applyAlignment="1" applyProtection="1">
      <alignment horizontal="right" vertical="center" wrapText="1"/>
      <protection hidden="1"/>
    </xf>
    <xf numFmtId="0" fontId="6" fillId="36" borderId="18" xfId="0" applyFont="1" applyFill="1" applyBorder="1" applyAlignment="1" applyProtection="1">
      <alignment horizontal="left" vertical="center" wrapText="1"/>
      <protection hidden="1"/>
    </xf>
    <xf numFmtId="0" fontId="6" fillId="36" borderId="19" xfId="0" applyFont="1" applyFill="1" applyBorder="1" applyAlignment="1" applyProtection="1">
      <alignment horizontal="left" vertical="center" wrapText="1"/>
      <protection hidden="1"/>
    </xf>
    <xf numFmtId="0" fontId="6" fillId="36" borderId="50" xfId="0" applyFont="1" applyFill="1" applyBorder="1" applyAlignment="1" applyProtection="1">
      <alignment horizontal="left" vertical="center" wrapText="1"/>
      <protection hidden="1"/>
    </xf>
    <xf numFmtId="2" fontId="6" fillId="35" borderId="51" xfId="0" applyNumberFormat="1" applyFont="1" applyFill="1" applyBorder="1" applyAlignment="1" applyProtection="1">
      <alignment horizontal="center" vertical="center" wrapText="1"/>
      <protection/>
    </xf>
    <xf numFmtId="2" fontId="6" fillId="35" borderId="37" xfId="0" applyNumberFormat="1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6" fillId="34" borderId="50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50" xfId="0" applyFont="1" applyFill="1" applyBorder="1" applyAlignment="1" applyProtection="1">
      <alignment horizontal="left" vertical="top" wrapText="1"/>
      <protection/>
    </xf>
    <xf numFmtId="4" fontId="6" fillId="35" borderId="18" xfId="0" applyNumberFormat="1" applyFont="1" applyFill="1" applyBorder="1" applyAlignment="1" applyProtection="1">
      <alignment horizontal="center" vertical="center" wrapText="1"/>
      <protection/>
    </xf>
    <xf numFmtId="4" fontId="6" fillId="35" borderId="53" xfId="0" applyNumberFormat="1" applyFont="1" applyFill="1" applyBorder="1" applyAlignment="1" applyProtection="1">
      <alignment horizontal="center" vertical="center" wrapText="1"/>
      <protection/>
    </xf>
    <xf numFmtId="0" fontId="6" fillId="35" borderId="51" xfId="0" applyFont="1" applyFill="1" applyBorder="1" applyAlignment="1" applyProtection="1">
      <alignment horizontal="center" vertical="center" wrapText="1"/>
      <protection/>
    </xf>
    <xf numFmtId="0" fontId="6" fillId="35" borderId="37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50" xfId="0" applyFont="1" applyFill="1" applyBorder="1" applyAlignment="1" applyProtection="1">
      <alignment horizontal="left" vertical="center" wrapText="1"/>
      <protection locked="0"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39" xfId="0" applyFont="1" applyFill="1" applyBorder="1" applyAlignment="1" applyProtection="1">
      <alignment horizontal="center" vertical="center" wrapText="1"/>
      <protection/>
    </xf>
    <xf numFmtId="4" fontId="6" fillId="35" borderId="55" xfId="0" applyNumberFormat="1" applyFont="1" applyFill="1" applyBorder="1" applyAlignment="1" applyProtection="1">
      <alignment horizontal="center" vertical="center" wrapText="1"/>
      <protection/>
    </xf>
    <xf numFmtId="4" fontId="6" fillId="35" borderId="56" xfId="0" applyNumberFormat="1" applyFont="1" applyFill="1" applyBorder="1" applyAlignment="1" applyProtection="1">
      <alignment horizontal="center" vertical="center" wrapText="1"/>
      <protection/>
    </xf>
    <xf numFmtId="0" fontId="26" fillId="0" borderId="53" xfId="0" applyFont="1" applyFill="1" applyBorder="1" applyAlignment="1" applyProtection="1">
      <alignment horizontal="left" vertical="center" wrapText="1"/>
      <protection locked="0"/>
    </xf>
    <xf numFmtId="0" fontId="6" fillId="35" borderId="57" xfId="0" applyFont="1" applyFill="1" applyBorder="1" applyAlignment="1" applyProtection="1">
      <alignment horizontal="center" vertical="center" wrapText="1"/>
      <protection/>
    </xf>
    <xf numFmtId="0" fontId="6" fillId="35" borderId="58" xfId="0" applyFont="1" applyFill="1" applyBorder="1" applyAlignment="1" applyProtection="1">
      <alignment horizontal="center" vertical="center" wrapText="1"/>
      <protection/>
    </xf>
    <xf numFmtId="0" fontId="30" fillId="34" borderId="59" xfId="0" applyFont="1" applyFill="1" applyBorder="1" applyAlignment="1" applyProtection="1">
      <alignment horizontal="center" vertical="center" wrapText="1"/>
      <protection/>
    </xf>
    <xf numFmtId="0" fontId="30" fillId="34" borderId="60" xfId="0" applyFont="1" applyFill="1" applyBorder="1" applyAlignment="1" applyProtection="1">
      <alignment horizontal="center" vertical="center" wrapText="1"/>
      <protection/>
    </xf>
    <xf numFmtId="0" fontId="30" fillId="34" borderId="61" xfId="0" applyFont="1" applyFill="1" applyBorder="1" applyAlignment="1" applyProtection="1">
      <alignment horizontal="center" vertical="center" wrapText="1"/>
      <protection/>
    </xf>
    <xf numFmtId="0" fontId="30" fillId="34" borderId="62" xfId="0" applyFont="1" applyFill="1" applyBorder="1" applyAlignment="1" applyProtection="1">
      <alignment horizontal="center" vertical="center" wrapText="1"/>
      <protection/>
    </xf>
    <xf numFmtId="10" fontId="6" fillId="0" borderId="63" xfId="0" applyNumberFormat="1" applyFont="1" applyBorder="1" applyAlignment="1" applyProtection="1">
      <alignment horizontal="center" vertical="center" wrapText="1"/>
      <protection/>
    </xf>
    <xf numFmtId="10" fontId="6" fillId="0" borderId="64" xfId="0" applyNumberFormat="1" applyFont="1" applyBorder="1" applyAlignment="1" applyProtection="1">
      <alignment horizontal="center" vertical="center" wrapText="1"/>
      <protection/>
    </xf>
    <xf numFmtId="0" fontId="29" fillId="0" borderId="65" xfId="0" applyFont="1" applyBorder="1" applyAlignment="1" applyProtection="1">
      <alignment horizontal="center" vertical="center" wrapText="1"/>
      <protection/>
    </xf>
    <xf numFmtId="0" fontId="29" fillId="0" borderId="66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27" xfId="0" applyFont="1" applyBorder="1" applyAlignment="1" applyProtection="1">
      <alignment horizontal="center" vertical="center" wrapText="1"/>
      <protection/>
    </xf>
    <xf numFmtId="0" fontId="26" fillId="37" borderId="67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0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6" fillId="35" borderId="51" xfId="0" applyNumberFormat="1" applyFont="1" applyFill="1" applyBorder="1" applyAlignment="1" applyProtection="1">
      <alignment horizontal="center" vertical="center" wrapText="1"/>
      <protection/>
    </xf>
    <xf numFmtId="4" fontId="6" fillId="35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47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SheetLayoutView="100" zoomScalePageLayoutView="90" workbookViewId="0" topLeftCell="A1">
      <selection activeCell="F34" sqref="F34"/>
    </sheetView>
  </sheetViews>
  <sheetFormatPr defaultColWidth="11.421875" defaultRowHeight="12.75"/>
  <cols>
    <col min="1" max="1" width="5.00390625" style="6" bestFit="1" customWidth="1"/>
    <col min="2" max="2" width="7.28125" style="6" bestFit="1" customWidth="1"/>
    <col min="3" max="3" width="75.7109375" style="4" customWidth="1"/>
    <col min="4" max="4" width="7.421875" style="7" bestFit="1" customWidth="1"/>
    <col min="5" max="5" width="5.8515625" style="8" bestFit="1" customWidth="1"/>
    <col min="6" max="6" width="9.8515625" style="3" bestFit="1" customWidth="1"/>
    <col min="7" max="7" width="13.00390625" style="3" bestFit="1" customWidth="1"/>
    <col min="8" max="8" width="11.8515625" style="3" bestFit="1" customWidth="1"/>
    <col min="9" max="9" width="9.8515625" style="3" bestFit="1" customWidth="1"/>
    <col min="10" max="10" width="13.00390625" style="3" bestFit="1" customWidth="1"/>
    <col min="11" max="11" width="11.8515625" style="3" bestFit="1" customWidth="1"/>
    <col min="12" max="247" width="11.421875" style="2" customWidth="1"/>
    <col min="248" max="248" width="56.28125" style="2" customWidth="1"/>
    <col min="249" max="16384" width="11.421875" style="2" customWidth="1"/>
  </cols>
  <sheetData>
    <row r="1" spans="1:11" s="1" customFormat="1" ht="12.75">
      <c r="A1" s="172" t="s">
        <v>2</v>
      </c>
      <c r="B1" s="173"/>
      <c r="C1" s="173"/>
      <c r="D1" s="173"/>
      <c r="E1" s="173"/>
      <c r="F1" s="173"/>
      <c r="G1" s="173"/>
      <c r="H1" s="173"/>
      <c r="I1" s="160" t="s">
        <v>69</v>
      </c>
      <c r="J1" s="160"/>
      <c r="K1" s="161"/>
    </row>
    <row r="2" spans="1:11" s="1" customFormat="1" ht="12.75">
      <c r="A2" s="174"/>
      <c r="B2" s="175"/>
      <c r="C2" s="175"/>
      <c r="D2" s="175"/>
      <c r="E2" s="175"/>
      <c r="F2" s="175"/>
      <c r="G2" s="175"/>
      <c r="H2" s="175"/>
      <c r="I2" s="162"/>
      <c r="J2" s="162"/>
      <c r="K2" s="163"/>
    </row>
    <row r="3" spans="1:11" ht="12.75">
      <c r="A3" s="135" t="s">
        <v>82</v>
      </c>
      <c r="B3" s="136"/>
      <c r="C3" s="136"/>
      <c r="D3" s="136"/>
      <c r="E3" s="136"/>
      <c r="F3" s="136"/>
      <c r="G3" s="136"/>
      <c r="H3" s="136"/>
      <c r="I3" s="73"/>
      <c r="J3" s="73"/>
      <c r="K3" s="74"/>
    </row>
    <row r="4" spans="1:11" ht="12.75">
      <c r="A4" s="135" t="s">
        <v>114</v>
      </c>
      <c r="B4" s="136"/>
      <c r="C4" s="136"/>
      <c r="D4" s="136"/>
      <c r="E4" s="136"/>
      <c r="F4" s="136"/>
      <c r="G4" s="136"/>
      <c r="H4" s="136"/>
      <c r="I4" s="147" t="s">
        <v>67</v>
      </c>
      <c r="J4" s="148"/>
      <c r="K4" s="75">
        <v>0.25</v>
      </c>
    </row>
    <row r="5" spans="1:11" ht="12.75">
      <c r="A5" s="135" t="s">
        <v>212</v>
      </c>
      <c r="B5" s="136"/>
      <c r="C5" s="136"/>
      <c r="D5" s="136"/>
      <c r="E5" s="136"/>
      <c r="F5" s="136"/>
      <c r="G5" s="136"/>
      <c r="H5" s="136"/>
      <c r="I5" s="76"/>
      <c r="J5" s="73"/>
      <c r="K5" s="77"/>
    </row>
    <row r="6" spans="1:11" ht="12.75" customHeight="1">
      <c r="A6" s="135" t="s">
        <v>75</v>
      </c>
      <c r="B6" s="136"/>
      <c r="C6" s="136"/>
      <c r="D6" s="136"/>
      <c r="E6" s="136"/>
      <c r="F6" s="136"/>
      <c r="G6" s="136"/>
      <c r="H6" s="136"/>
      <c r="I6" s="154" t="s">
        <v>68</v>
      </c>
      <c r="J6" s="155"/>
      <c r="K6" s="158">
        <v>1.1315</v>
      </c>
    </row>
    <row r="7" spans="1:11" ht="24.75" customHeight="1">
      <c r="A7" s="135" t="s">
        <v>153</v>
      </c>
      <c r="B7" s="136"/>
      <c r="C7" s="136"/>
      <c r="D7" s="136"/>
      <c r="E7" s="136"/>
      <c r="F7" s="136"/>
      <c r="G7" s="136"/>
      <c r="H7" s="136"/>
      <c r="I7" s="156"/>
      <c r="J7" s="157"/>
      <c r="K7" s="159"/>
    </row>
    <row r="8" spans="1:11" ht="12.75">
      <c r="A8" s="78"/>
      <c r="B8" s="32"/>
      <c r="C8" s="32"/>
      <c r="D8" s="32"/>
      <c r="E8" s="32"/>
      <c r="F8" s="32"/>
      <c r="G8" s="32"/>
      <c r="H8" s="32"/>
      <c r="I8" s="73"/>
      <c r="J8" s="73"/>
      <c r="K8" s="74"/>
    </row>
    <row r="9" spans="1:256" s="5" customFormat="1" ht="15">
      <c r="A9" s="164" t="s">
        <v>70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5" customFormat="1" ht="15">
      <c r="A10" s="167" t="s">
        <v>71</v>
      </c>
      <c r="B10" s="169"/>
      <c r="C10" s="144"/>
      <c r="D10" s="145"/>
      <c r="E10" s="145"/>
      <c r="F10" s="151"/>
      <c r="G10" s="33" t="s">
        <v>72</v>
      </c>
      <c r="H10" s="144"/>
      <c r="I10" s="145"/>
      <c r="J10" s="145"/>
      <c r="K10" s="146"/>
      <c r="L10" s="9"/>
      <c r="M10" s="9"/>
      <c r="N10" s="9"/>
      <c r="O10" s="9"/>
      <c r="P10" s="9"/>
      <c r="Q10" s="9"/>
      <c r="R10" s="9"/>
      <c r="S10" s="10"/>
      <c r="T10" s="9"/>
      <c r="U10" s="9"/>
      <c r="V10" s="9"/>
      <c r="W10" s="9"/>
      <c r="X10" s="9"/>
      <c r="Y10" s="9"/>
      <c r="Z10" s="9"/>
      <c r="AA10" s="10"/>
      <c r="AB10" s="9"/>
      <c r="AC10" s="9"/>
      <c r="AD10" s="9"/>
      <c r="AE10" s="9"/>
      <c r="AF10" s="9"/>
      <c r="AG10" s="9"/>
      <c r="AH10" s="9"/>
      <c r="AI10" s="10"/>
      <c r="AJ10" s="9"/>
      <c r="AK10" s="9"/>
      <c r="AL10" s="9"/>
      <c r="AM10" s="9"/>
      <c r="AN10" s="9"/>
      <c r="AO10" s="9"/>
      <c r="AP10" s="9"/>
      <c r="AQ10" s="10"/>
      <c r="AR10" s="9"/>
      <c r="AS10" s="9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10"/>
      <c r="BH10" s="9"/>
      <c r="BI10" s="9"/>
      <c r="BJ10" s="9"/>
      <c r="BK10" s="9"/>
      <c r="BL10" s="9"/>
      <c r="BM10" s="9"/>
      <c r="BN10" s="9"/>
      <c r="BO10" s="10"/>
      <c r="BP10" s="9"/>
      <c r="BQ10" s="9"/>
      <c r="BR10" s="9"/>
      <c r="BS10" s="9"/>
      <c r="BT10" s="9"/>
      <c r="BU10" s="9"/>
      <c r="BV10" s="9"/>
      <c r="BW10" s="10"/>
      <c r="BX10" s="9"/>
      <c r="BY10" s="9"/>
      <c r="BZ10" s="9"/>
      <c r="CA10" s="9"/>
      <c r="CB10" s="9"/>
      <c r="CC10" s="9"/>
      <c r="CD10" s="9"/>
      <c r="CE10" s="10"/>
      <c r="CF10" s="9"/>
      <c r="CG10" s="9"/>
      <c r="CH10" s="9"/>
      <c r="CI10" s="9"/>
      <c r="CJ10" s="9"/>
      <c r="CK10" s="9"/>
      <c r="CL10" s="9"/>
      <c r="CM10" s="10"/>
      <c r="CN10" s="9"/>
      <c r="CO10" s="9"/>
      <c r="CP10" s="9"/>
      <c r="CQ10" s="9"/>
      <c r="CR10" s="9"/>
      <c r="CS10" s="9"/>
      <c r="CT10" s="9"/>
      <c r="CU10" s="10"/>
      <c r="CV10" s="9"/>
      <c r="CW10" s="9"/>
      <c r="CX10" s="9"/>
      <c r="CY10" s="9"/>
      <c r="CZ10" s="9"/>
      <c r="DA10" s="9"/>
      <c r="DB10" s="9"/>
      <c r="DC10" s="10"/>
      <c r="DD10" s="9"/>
      <c r="DE10" s="9"/>
      <c r="DF10" s="9"/>
      <c r="DG10" s="9"/>
      <c r="DH10" s="9"/>
      <c r="DI10" s="9"/>
      <c r="DJ10" s="9"/>
      <c r="DK10" s="10"/>
      <c r="DL10" s="9"/>
      <c r="DM10" s="9"/>
      <c r="DN10" s="9"/>
      <c r="DO10" s="9"/>
      <c r="DP10" s="9"/>
      <c r="DQ10" s="9"/>
      <c r="DR10" s="9"/>
      <c r="DS10" s="10"/>
      <c r="DT10" s="9"/>
      <c r="DU10" s="9"/>
      <c r="DV10" s="9"/>
      <c r="DW10" s="9"/>
      <c r="DX10" s="9"/>
      <c r="DY10" s="9"/>
      <c r="DZ10" s="9"/>
      <c r="EA10" s="10"/>
      <c r="EB10" s="9"/>
      <c r="EC10" s="9"/>
      <c r="ED10" s="9"/>
      <c r="EE10" s="9"/>
      <c r="EF10" s="9"/>
      <c r="EG10" s="9"/>
      <c r="EH10" s="9"/>
      <c r="EI10" s="10"/>
      <c r="EJ10" s="9"/>
      <c r="EK10" s="9"/>
      <c r="EL10" s="9"/>
      <c r="EM10" s="9"/>
      <c r="EN10" s="9"/>
      <c r="EO10" s="9"/>
      <c r="EP10" s="9"/>
      <c r="EQ10" s="10"/>
      <c r="ER10" s="9"/>
      <c r="ES10" s="9"/>
      <c r="ET10" s="9"/>
      <c r="EU10" s="9"/>
      <c r="EV10" s="9"/>
      <c r="EW10" s="9"/>
      <c r="EX10" s="9"/>
      <c r="EY10" s="10"/>
      <c r="EZ10" s="9"/>
      <c r="FA10" s="9"/>
      <c r="FB10" s="9"/>
      <c r="FC10" s="9"/>
      <c r="FD10" s="9"/>
      <c r="FE10" s="9"/>
      <c r="FF10" s="9"/>
      <c r="FG10" s="10"/>
      <c r="FH10" s="9"/>
      <c r="FI10" s="9"/>
      <c r="FJ10" s="9"/>
      <c r="FK10" s="9"/>
      <c r="FL10" s="9"/>
      <c r="FM10" s="9"/>
      <c r="FN10" s="9"/>
      <c r="FO10" s="10"/>
      <c r="FP10" s="9"/>
      <c r="FQ10" s="9"/>
      <c r="FR10" s="9"/>
      <c r="FS10" s="9"/>
      <c r="FT10" s="9"/>
      <c r="FU10" s="9"/>
      <c r="FV10" s="9"/>
      <c r="FW10" s="10"/>
      <c r="FX10" s="9"/>
      <c r="FY10" s="9"/>
      <c r="FZ10" s="9"/>
      <c r="GA10" s="9"/>
      <c r="GB10" s="9"/>
      <c r="GC10" s="9"/>
      <c r="GD10" s="9"/>
      <c r="GE10" s="10"/>
      <c r="GF10" s="9"/>
      <c r="GG10" s="9"/>
      <c r="GH10" s="9"/>
      <c r="GI10" s="9"/>
      <c r="GJ10" s="9"/>
      <c r="GK10" s="9"/>
      <c r="GL10" s="9"/>
      <c r="GM10" s="10"/>
      <c r="GN10" s="9"/>
      <c r="GO10" s="9"/>
      <c r="GP10" s="9"/>
      <c r="GQ10" s="9"/>
      <c r="GR10" s="9"/>
      <c r="GS10" s="9"/>
      <c r="GT10" s="9"/>
      <c r="GU10" s="10"/>
      <c r="GV10" s="9"/>
      <c r="GW10" s="9"/>
      <c r="GX10" s="9"/>
      <c r="GY10" s="9"/>
      <c r="GZ10" s="9"/>
      <c r="HA10" s="9"/>
      <c r="HB10" s="9"/>
      <c r="HC10" s="10"/>
      <c r="HD10" s="9"/>
      <c r="HE10" s="9"/>
      <c r="HF10" s="9"/>
      <c r="HG10" s="9"/>
      <c r="HH10" s="9"/>
      <c r="HI10" s="9"/>
      <c r="HJ10" s="9"/>
      <c r="HK10" s="10"/>
      <c r="HL10" s="9"/>
      <c r="HM10" s="9"/>
      <c r="HN10" s="9"/>
      <c r="HO10" s="9"/>
      <c r="HP10" s="9"/>
      <c r="HQ10" s="9"/>
      <c r="HR10" s="9"/>
      <c r="HS10" s="10"/>
      <c r="HT10" s="9"/>
      <c r="HU10" s="9"/>
      <c r="HV10" s="9"/>
      <c r="HW10" s="9"/>
      <c r="HX10" s="9"/>
      <c r="HY10" s="9"/>
      <c r="HZ10" s="9"/>
      <c r="IA10" s="10"/>
      <c r="IB10" s="9"/>
      <c r="IC10" s="9"/>
      <c r="ID10" s="9"/>
      <c r="IE10" s="9"/>
      <c r="IF10" s="9"/>
      <c r="IG10" s="9"/>
      <c r="IH10" s="9"/>
      <c r="II10" s="10"/>
      <c r="IJ10" s="9"/>
      <c r="IK10" s="9"/>
      <c r="IL10" s="9"/>
      <c r="IM10" s="9"/>
      <c r="IN10" s="9"/>
      <c r="IO10" s="9"/>
      <c r="IP10" s="9"/>
      <c r="IQ10" s="10"/>
      <c r="IR10" s="9"/>
      <c r="IS10" s="9"/>
      <c r="IT10" s="9"/>
      <c r="IU10" s="9"/>
      <c r="IV10" s="9"/>
    </row>
    <row r="11" spans="1:256" s="5" customFormat="1" ht="15">
      <c r="A11" s="167" t="s">
        <v>74</v>
      </c>
      <c r="B11" s="168"/>
      <c r="C11" s="144"/>
      <c r="D11" s="145"/>
      <c r="E11" s="145"/>
      <c r="F11" s="151"/>
      <c r="G11" s="34" t="s">
        <v>73</v>
      </c>
      <c r="H11" s="144"/>
      <c r="I11" s="145"/>
      <c r="J11" s="145"/>
      <c r="K11" s="146"/>
      <c r="L11" s="10"/>
      <c r="M11" s="9"/>
      <c r="N11" s="9"/>
      <c r="O11" s="10"/>
      <c r="P11" s="10"/>
      <c r="Q11" s="9"/>
      <c r="R11" s="9"/>
      <c r="S11" s="10"/>
      <c r="T11" s="10"/>
      <c r="U11" s="9"/>
      <c r="V11" s="9"/>
      <c r="W11" s="10"/>
      <c r="X11" s="10"/>
      <c r="Y11" s="9"/>
      <c r="Z11" s="9"/>
      <c r="AA11" s="10"/>
      <c r="AB11" s="10"/>
      <c r="AC11" s="9"/>
      <c r="AD11" s="9"/>
      <c r="AE11" s="10"/>
      <c r="AF11" s="10"/>
      <c r="AG11" s="9"/>
      <c r="AH11" s="9"/>
      <c r="AI11" s="10"/>
      <c r="AJ11" s="10"/>
      <c r="AK11" s="9"/>
      <c r="AL11" s="9"/>
      <c r="AM11" s="10"/>
      <c r="AN11" s="10"/>
      <c r="AO11" s="9"/>
      <c r="AP11" s="9"/>
      <c r="AQ11" s="10"/>
      <c r="AR11" s="10"/>
      <c r="AS11" s="9"/>
      <c r="AT11" s="9"/>
      <c r="AU11" s="10"/>
      <c r="AV11" s="10"/>
      <c r="AW11" s="9"/>
      <c r="AX11" s="9"/>
      <c r="AY11" s="10"/>
      <c r="AZ11" s="10"/>
      <c r="BA11" s="9"/>
      <c r="BB11" s="9"/>
      <c r="BC11" s="10"/>
      <c r="BD11" s="10"/>
      <c r="BE11" s="9"/>
      <c r="BF11" s="9"/>
      <c r="BG11" s="10"/>
      <c r="BH11" s="10"/>
      <c r="BI11" s="9"/>
      <c r="BJ11" s="9"/>
      <c r="BK11" s="10"/>
      <c r="BL11" s="10"/>
      <c r="BM11" s="9"/>
      <c r="BN11" s="9"/>
      <c r="BO11" s="10"/>
      <c r="BP11" s="10"/>
      <c r="BQ11" s="9"/>
      <c r="BR11" s="9"/>
      <c r="BS11" s="10"/>
      <c r="BT11" s="10"/>
      <c r="BU11" s="9"/>
      <c r="BV11" s="9"/>
      <c r="BW11" s="10"/>
      <c r="BX11" s="10"/>
      <c r="BY11" s="9"/>
      <c r="BZ11" s="9"/>
      <c r="CA11" s="10"/>
      <c r="CB11" s="10"/>
      <c r="CC11" s="9"/>
      <c r="CD11" s="9"/>
      <c r="CE11" s="10"/>
      <c r="CF11" s="10"/>
      <c r="CG11" s="9"/>
      <c r="CH11" s="9"/>
      <c r="CI11" s="10"/>
      <c r="CJ11" s="10"/>
      <c r="CK11" s="9"/>
      <c r="CL11" s="9"/>
      <c r="CM11" s="10"/>
      <c r="CN11" s="10"/>
      <c r="CO11" s="9"/>
      <c r="CP11" s="9"/>
      <c r="CQ11" s="10"/>
      <c r="CR11" s="10"/>
      <c r="CS11" s="9"/>
      <c r="CT11" s="9"/>
      <c r="CU11" s="10"/>
      <c r="CV11" s="10"/>
      <c r="CW11" s="9"/>
      <c r="CX11" s="9"/>
      <c r="CY11" s="10"/>
      <c r="CZ11" s="10"/>
      <c r="DA11" s="9"/>
      <c r="DB11" s="9"/>
      <c r="DC11" s="10"/>
      <c r="DD11" s="10"/>
      <c r="DE11" s="9"/>
      <c r="DF11" s="9"/>
      <c r="DG11" s="10"/>
      <c r="DH11" s="10"/>
      <c r="DI11" s="9"/>
      <c r="DJ11" s="9"/>
      <c r="DK11" s="10"/>
      <c r="DL11" s="10"/>
      <c r="DM11" s="9"/>
      <c r="DN11" s="9"/>
      <c r="DO11" s="10"/>
      <c r="DP11" s="10"/>
      <c r="DQ11" s="9"/>
      <c r="DR11" s="9"/>
      <c r="DS11" s="10"/>
      <c r="DT11" s="10"/>
      <c r="DU11" s="9"/>
      <c r="DV11" s="9"/>
      <c r="DW11" s="10"/>
      <c r="DX11" s="10"/>
      <c r="DY11" s="9"/>
      <c r="DZ11" s="9"/>
      <c r="EA11" s="10"/>
      <c r="EB11" s="10"/>
      <c r="EC11" s="9"/>
      <c r="ED11" s="9"/>
      <c r="EE11" s="10"/>
      <c r="EF11" s="10"/>
      <c r="EG11" s="9"/>
      <c r="EH11" s="9"/>
      <c r="EI11" s="10"/>
      <c r="EJ11" s="10"/>
      <c r="EK11" s="9"/>
      <c r="EL11" s="9"/>
      <c r="EM11" s="10"/>
      <c r="EN11" s="10"/>
      <c r="EO11" s="9"/>
      <c r="EP11" s="9"/>
      <c r="EQ11" s="10"/>
      <c r="ER11" s="10"/>
      <c r="ES11" s="9"/>
      <c r="ET11" s="9"/>
      <c r="EU11" s="10"/>
      <c r="EV11" s="10"/>
      <c r="EW11" s="9"/>
      <c r="EX11" s="9"/>
      <c r="EY11" s="10"/>
      <c r="EZ11" s="10"/>
      <c r="FA11" s="9"/>
      <c r="FB11" s="9"/>
      <c r="FC11" s="10"/>
      <c r="FD11" s="10"/>
      <c r="FE11" s="9"/>
      <c r="FF11" s="9"/>
      <c r="FG11" s="10"/>
      <c r="FH11" s="10"/>
      <c r="FI11" s="9"/>
      <c r="FJ11" s="9"/>
      <c r="FK11" s="10"/>
      <c r="FL11" s="10"/>
      <c r="FM11" s="9"/>
      <c r="FN11" s="9"/>
      <c r="FO11" s="10"/>
      <c r="FP11" s="10"/>
      <c r="FQ11" s="9"/>
      <c r="FR11" s="9"/>
      <c r="FS11" s="10"/>
      <c r="FT11" s="10"/>
      <c r="FU11" s="9"/>
      <c r="FV11" s="9"/>
      <c r="FW11" s="10"/>
      <c r="FX11" s="10"/>
      <c r="FY11" s="9"/>
      <c r="FZ11" s="9"/>
      <c r="GA11" s="10"/>
      <c r="GB11" s="10"/>
      <c r="GC11" s="9"/>
      <c r="GD11" s="9"/>
      <c r="GE11" s="10"/>
      <c r="GF11" s="10"/>
      <c r="GG11" s="9"/>
      <c r="GH11" s="9"/>
      <c r="GI11" s="10"/>
      <c r="GJ11" s="10"/>
      <c r="GK11" s="9"/>
      <c r="GL11" s="9"/>
      <c r="GM11" s="10"/>
      <c r="GN11" s="10"/>
      <c r="GO11" s="9"/>
      <c r="GP11" s="9"/>
      <c r="GQ11" s="10"/>
      <c r="GR11" s="10"/>
      <c r="GS11" s="9"/>
      <c r="GT11" s="9"/>
      <c r="GU11" s="10"/>
      <c r="GV11" s="10"/>
      <c r="GW11" s="9"/>
      <c r="GX11" s="9"/>
      <c r="GY11" s="10"/>
      <c r="GZ11" s="10"/>
      <c r="HA11" s="9"/>
      <c r="HB11" s="9"/>
      <c r="HC11" s="10"/>
      <c r="HD11" s="10"/>
      <c r="HE11" s="9"/>
      <c r="HF11" s="9"/>
      <c r="HG11" s="10"/>
      <c r="HH11" s="10"/>
      <c r="HI11" s="9"/>
      <c r="HJ11" s="9"/>
      <c r="HK11" s="10"/>
      <c r="HL11" s="10"/>
      <c r="HM11" s="9"/>
      <c r="HN11" s="9"/>
      <c r="HO11" s="10"/>
      <c r="HP11" s="10"/>
      <c r="HQ11" s="9"/>
      <c r="HR11" s="9"/>
      <c r="HS11" s="10"/>
      <c r="HT11" s="10"/>
      <c r="HU11" s="9"/>
      <c r="HV11" s="9"/>
      <c r="HW11" s="10"/>
      <c r="HX11" s="10"/>
      <c r="HY11" s="9"/>
      <c r="HZ11" s="9"/>
      <c r="IA11" s="10"/>
      <c r="IB11" s="10"/>
      <c r="IC11" s="9"/>
      <c r="ID11" s="9"/>
      <c r="IE11" s="10"/>
      <c r="IF11" s="10"/>
      <c r="IG11" s="9"/>
      <c r="IH11" s="9"/>
      <c r="II11" s="10"/>
      <c r="IJ11" s="10"/>
      <c r="IK11" s="9"/>
      <c r="IL11" s="9"/>
      <c r="IM11" s="10"/>
      <c r="IN11" s="10"/>
      <c r="IO11" s="9"/>
      <c r="IP11" s="9"/>
      <c r="IQ11" s="10"/>
      <c r="IR11" s="10"/>
      <c r="IS11" s="9"/>
      <c r="IT11" s="9"/>
      <c r="IU11" s="10"/>
      <c r="IV11" s="10"/>
    </row>
    <row r="12" spans="1:11" s="5" customFormat="1" ht="12.75">
      <c r="A12" s="152" t="s">
        <v>3</v>
      </c>
      <c r="B12" s="142"/>
      <c r="C12" s="142" t="s">
        <v>4</v>
      </c>
      <c r="D12" s="130" t="s">
        <v>5</v>
      </c>
      <c r="E12" s="142" t="s">
        <v>6</v>
      </c>
      <c r="F12" s="140" t="s">
        <v>7</v>
      </c>
      <c r="G12" s="141"/>
      <c r="H12" s="170" t="s">
        <v>8</v>
      </c>
      <c r="I12" s="140" t="s">
        <v>66</v>
      </c>
      <c r="J12" s="141"/>
      <c r="K12" s="149" t="s">
        <v>8</v>
      </c>
    </row>
    <row r="13" spans="1:11" s="5" customFormat="1" ht="12.75">
      <c r="A13" s="153"/>
      <c r="B13" s="143"/>
      <c r="C13" s="143"/>
      <c r="D13" s="131"/>
      <c r="E13" s="143"/>
      <c r="F13" s="97" t="s">
        <v>9</v>
      </c>
      <c r="G13" s="97" t="s">
        <v>10</v>
      </c>
      <c r="H13" s="171"/>
      <c r="I13" s="97" t="s">
        <v>9</v>
      </c>
      <c r="J13" s="97" t="s">
        <v>10</v>
      </c>
      <c r="K13" s="150"/>
    </row>
    <row r="14" spans="1:11" ht="12.75">
      <c r="A14" s="79" t="s">
        <v>11</v>
      </c>
      <c r="B14" s="23"/>
      <c r="C14" s="137" t="s">
        <v>83</v>
      </c>
      <c r="D14" s="138"/>
      <c r="E14" s="138"/>
      <c r="F14" s="138"/>
      <c r="G14" s="138"/>
      <c r="H14" s="138"/>
      <c r="I14" s="138"/>
      <c r="J14" s="138"/>
      <c r="K14" s="139"/>
    </row>
    <row r="15" spans="1:11" s="1" customFormat="1" ht="12.75">
      <c r="A15" s="80"/>
      <c r="B15" s="24" t="s">
        <v>51</v>
      </c>
      <c r="C15" s="132" t="s">
        <v>13</v>
      </c>
      <c r="D15" s="133"/>
      <c r="E15" s="133"/>
      <c r="F15" s="133"/>
      <c r="G15" s="133"/>
      <c r="H15" s="133"/>
      <c r="I15" s="133"/>
      <c r="J15" s="133"/>
      <c r="K15" s="134"/>
    </row>
    <row r="16" spans="1:11" s="1" customFormat="1" ht="12.75">
      <c r="A16" s="81"/>
      <c r="B16" s="36">
        <v>1</v>
      </c>
      <c r="C16" s="127" t="s">
        <v>76</v>
      </c>
      <c r="D16" s="128"/>
      <c r="E16" s="128"/>
      <c r="F16" s="128"/>
      <c r="G16" s="128"/>
      <c r="H16" s="128"/>
      <c r="I16" s="128"/>
      <c r="J16" s="128"/>
      <c r="K16" s="129"/>
    </row>
    <row r="17" spans="1:11" s="13" customFormat="1" ht="12.75">
      <c r="A17" s="82"/>
      <c r="B17" s="25" t="s">
        <v>0</v>
      </c>
      <c r="C17" s="18" t="s">
        <v>123</v>
      </c>
      <c r="D17" s="15">
        <v>50</v>
      </c>
      <c r="E17" s="16" t="s">
        <v>16</v>
      </c>
      <c r="F17" s="17" t="s">
        <v>17</v>
      </c>
      <c r="G17" s="121"/>
      <c r="H17" s="12">
        <f>SUM(F17:G17)*D17</f>
        <v>0</v>
      </c>
      <c r="I17" s="17" t="s">
        <v>17</v>
      </c>
      <c r="J17" s="22">
        <f aca="true" t="shared" si="0" ref="J17:J26">TRUNC(G17*(1+$K$4),2)</f>
        <v>0</v>
      </c>
      <c r="K17" s="83">
        <f aca="true" t="shared" si="1" ref="K17:K26">SUM(I17:J17)*D17</f>
        <v>0</v>
      </c>
    </row>
    <row r="18" spans="1:12" s="13" customFormat="1" ht="12.75">
      <c r="A18" s="84"/>
      <c r="B18" s="25" t="s">
        <v>1</v>
      </c>
      <c r="C18" s="18" t="s">
        <v>115</v>
      </c>
      <c r="D18" s="15">
        <v>420</v>
      </c>
      <c r="E18" s="16" t="s">
        <v>16</v>
      </c>
      <c r="F18" s="17" t="s">
        <v>17</v>
      </c>
      <c r="G18" s="121"/>
      <c r="H18" s="12">
        <f>SUM(F18:G18)*D18</f>
        <v>0</v>
      </c>
      <c r="I18" s="17" t="s">
        <v>17</v>
      </c>
      <c r="J18" s="22">
        <f t="shared" si="0"/>
        <v>0</v>
      </c>
      <c r="K18" s="83">
        <f t="shared" si="1"/>
        <v>0</v>
      </c>
      <c r="L18" s="14"/>
    </row>
    <row r="19" spans="1:12" s="13" customFormat="1" ht="12.75">
      <c r="A19" s="84"/>
      <c r="B19" s="25" t="s">
        <v>19</v>
      </c>
      <c r="C19" s="18" t="s">
        <v>116</v>
      </c>
      <c r="D19" s="15">
        <v>420</v>
      </c>
      <c r="E19" s="16" t="s">
        <v>16</v>
      </c>
      <c r="F19" s="17" t="s">
        <v>17</v>
      </c>
      <c r="G19" s="121"/>
      <c r="H19" s="12">
        <f aca="true" t="shared" si="2" ref="H19:H26">SUM(F19:G19)*D19</f>
        <v>0</v>
      </c>
      <c r="I19" s="17" t="s">
        <v>17</v>
      </c>
      <c r="J19" s="22">
        <f t="shared" si="0"/>
        <v>0</v>
      </c>
      <c r="K19" s="83">
        <f t="shared" si="1"/>
        <v>0</v>
      </c>
      <c r="L19" s="14"/>
    </row>
    <row r="20" spans="1:12" s="13" customFormat="1" ht="12.75">
      <c r="A20" s="84"/>
      <c r="B20" s="25" t="s">
        <v>21</v>
      </c>
      <c r="C20" s="18" t="s">
        <v>131</v>
      </c>
      <c r="D20" s="15">
        <v>30</v>
      </c>
      <c r="E20" s="16" t="s">
        <v>16</v>
      </c>
      <c r="F20" s="17" t="s">
        <v>17</v>
      </c>
      <c r="G20" s="121"/>
      <c r="H20" s="12">
        <f>SUM(F20:G20)*D20</f>
        <v>0</v>
      </c>
      <c r="I20" s="17" t="s">
        <v>17</v>
      </c>
      <c r="J20" s="22">
        <f t="shared" si="0"/>
        <v>0</v>
      </c>
      <c r="K20" s="83">
        <f t="shared" si="1"/>
        <v>0</v>
      </c>
      <c r="L20" s="14"/>
    </row>
    <row r="21" spans="1:12" s="13" customFormat="1" ht="12.75">
      <c r="A21" s="84"/>
      <c r="B21" s="25" t="s">
        <v>22</v>
      </c>
      <c r="C21" s="18" t="s">
        <v>172</v>
      </c>
      <c r="D21" s="15">
        <v>15</v>
      </c>
      <c r="E21" s="16" t="s">
        <v>16</v>
      </c>
      <c r="F21" s="17" t="s">
        <v>17</v>
      </c>
      <c r="G21" s="121"/>
      <c r="H21" s="12">
        <f>SUM(F21:G21)*D21</f>
        <v>0</v>
      </c>
      <c r="I21" s="17" t="s">
        <v>17</v>
      </c>
      <c r="J21" s="22">
        <f t="shared" si="0"/>
        <v>0</v>
      </c>
      <c r="K21" s="83">
        <f>SUM(I21:J21)*D21</f>
        <v>0</v>
      </c>
      <c r="L21" s="14"/>
    </row>
    <row r="22" spans="1:12" s="13" customFormat="1" ht="12.75">
      <c r="A22" s="84"/>
      <c r="B22" s="25" t="s">
        <v>24</v>
      </c>
      <c r="C22" s="18" t="s">
        <v>124</v>
      </c>
      <c r="D22" s="15">
        <v>6</v>
      </c>
      <c r="E22" s="16" t="s">
        <v>16</v>
      </c>
      <c r="F22" s="17" t="s">
        <v>17</v>
      </c>
      <c r="G22" s="121"/>
      <c r="H22" s="12">
        <f>SUM(F22:G22)*D22</f>
        <v>0</v>
      </c>
      <c r="I22" s="17" t="s">
        <v>17</v>
      </c>
      <c r="J22" s="22">
        <f t="shared" si="0"/>
        <v>0</v>
      </c>
      <c r="K22" s="83">
        <f t="shared" si="1"/>
        <v>0</v>
      </c>
      <c r="L22" s="14"/>
    </row>
    <row r="23" spans="1:11" s="14" customFormat="1" ht="12.75">
      <c r="A23" s="84"/>
      <c r="B23" s="25" t="s">
        <v>210</v>
      </c>
      <c r="C23" s="18" t="s">
        <v>118</v>
      </c>
      <c r="D23" s="15">
        <v>5</v>
      </c>
      <c r="E23" s="16" t="s">
        <v>132</v>
      </c>
      <c r="F23" s="17" t="s">
        <v>17</v>
      </c>
      <c r="G23" s="121"/>
      <c r="H23" s="12">
        <f t="shared" si="2"/>
        <v>0</v>
      </c>
      <c r="I23" s="17" t="s">
        <v>17</v>
      </c>
      <c r="J23" s="22">
        <f t="shared" si="0"/>
        <v>0</v>
      </c>
      <c r="K23" s="83">
        <f t="shared" si="1"/>
        <v>0</v>
      </c>
    </row>
    <row r="24" spans="1:11" s="14" customFormat="1" ht="12.75">
      <c r="A24" s="84"/>
      <c r="B24" s="25" t="s">
        <v>23</v>
      </c>
      <c r="C24" s="18" t="s">
        <v>117</v>
      </c>
      <c r="D24" s="15">
        <v>1</v>
      </c>
      <c r="E24" s="16" t="s">
        <v>132</v>
      </c>
      <c r="F24" s="17" t="s">
        <v>17</v>
      </c>
      <c r="G24" s="121"/>
      <c r="H24" s="12">
        <f t="shared" si="2"/>
        <v>0</v>
      </c>
      <c r="I24" s="17" t="s">
        <v>17</v>
      </c>
      <c r="J24" s="22">
        <f t="shared" si="0"/>
        <v>0</v>
      </c>
      <c r="K24" s="83">
        <f t="shared" si="1"/>
        <v>0</v>
      </c>
    </row>
    <row r="25" spans="1:11" s="14" customFormat="1" ht="25.5">
      <c r="A25" s="84"/>
      <c r="B25" s="25" t="s">
        <v>171</v>
      </c>
      <c r="C25" s="18" t="s">
        <v>77</v>
      </c>
      <c r="D25" s="15">
        <v>40</v>
      </c>
      <c r="E25" s="16" t="s">
        <v>26</v>
      </c>
      <c r="F25" s="17" t="s">
        <v>17</v>
      </c>
      <c r="G25" s="121"/>
      <c r="H25" s="12">
        <f t="shared" si="2"/>
        <v>0</v>
      </c>
      <c r="I25" s="17" t="s">
        <v>17</v>
      </c>
      <c r="J25" s="22">
        <f t="shared" si="0"/>
        <v>0</v>
      </c>
      <c r="K25" s="83">
        <f t="shared" si="1"/>
        <v>0</v>
      </c>
    </row>
    <row r="26" spans="1:11" s="14" customFormat="1" ht="12.75">
      <c r="A26" s="84"/>
      <c r="B26" s="25" t="s">
        <v>203</v>
      </c>
      <c r="C26" s="18" t="s">
        <v>78</v>
      </c>
      <c r="D26" s="15">
        <v>40</v>
      </c>
      <c r="E26" s="16" t="s">
        <v>26</v>
      </c>
      <c r="F26" s="17" t="s">
        <v>17</v>
      </c>
      <c r="G26" s="121"/>
      <c r="H26" s="12">
        <f t="shared" si="2"/>
        <v>0</v>
      </c>
      <c r="I26" s="17" t="s">
        <v>17</v>
      </c>
      <c r="J26" s="22">
        <f t="shared" si="0"/>
        <v>0</v>
      </c>
      <c r="K26" s="83">
        <f t="shared" si="1"/>
        <v>0</v>
      </c>
    </row>
    <row r="27" spans="1:11" s="14" customFormat="1" ht="12.75">
      <c r="A27" s="81"/>
      <c r="B27" s="37">
        <v>2</v>
      </c>
      <c r="C27" s="127" t="s">
        <v>138</v>
      </c>
      <c r="D27" s="128"/>
      <c r="E27" s="128"/>
      <c r="F27" s="128"/>
      <c r="G27" s="128"/>
      <c r="H27" s="128"/>
      <c r="I27" s="128"/>
      <c r="J27" s="128"/>
      <c r="K27" s="129"/>
    </row>
    <row r="28" spans="1:11" s="13" customFormat="1" ht="51">
      <c r="A28" s="84"/>
      <c r="B28" s="25" t="s">
        <v>14</v>
      </c>
      <c r="C28" s="18" t="s">
        <v>202</v>
      </c>
      <c r="D28" s="15">
        <v>420</v>
      </c>
      <c r="E28" s="16" t="s">
        <v>16</v>
      </c>
      <c r="F28" s="17" t="s">
        <v>17</v>
      </c>
      <c r="G28" s="121"/>
      <c r="H28" s="12">
        <f aca="true" t="shared" si="3" ref="H28:H38">SUM(F28,G28)*D28</f>
        <v>0</v>
      </c>
      <c r="I28" s="17" t="s">
        <v>17</v>
      </c>
      <c r="J28" s="22">
        <f>TRUNC(G28*(1+$K$4),2)</f>
        <v>0</v>
      </c>
      <c r="K28" s="83">
        <f aca="true" t="shared" si="4" ref="K28:K38">SUM(I28:J28)*D28</f>
        <v>0</v>
      </c>
    </row>
    <row r="29" spans="1:96" s="14" customFormat="1" ht="25.5">
      <c r="A29" s="84"/>
      <c r="B29" s="25" t="s">
        <v>29</v>
      </c>
      <c r="C29" s="18" t="s">
        <v>135</v>
      </c>
      <c r="D29" s="15">
        <v>420</v>
      </c>
      <c r="E29" s="16" t="s">
        <v>16</v>
      </c>
      <c r="F29" s="121"/>
      <c r="G29" s="121"/>
      <c r="H29" s="12">
        <f t="shared" si="3"/>
        <v>0</v>
      </c>
      <c r="I29" s="22">
        <f>TRUNC(F29*(1+$K$4),2)</f>
        <v>0</v>
      </c>
      <c r="J29" s="22">
        <f>TRUNC(G29*(1+$K$4),2)</f>
        <v>0</v>
      </c>
      <c r="K29" s="83">
        <f t="shared" si="4"/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s="14" customFormat="1" ht="26.25" customHeight="1">
      <c r="A30" s="84"/>
      <c r="B30" s="25" t="s">
        <v>30</v>
      </c>
      <c r="C30" s="18" t="s">
        <v>134</v>
      </c>
      <c r="D30" s="15">
        <v>420</v>
      </c>
      <c r="E30" s="16" t="s">
        <v>16</v>
      </c>
      <c r="F30" s="121"/>
      <c r="G30" s="121"/>
      <c r="H30" s="12">
        <f t="shared" si="3"/>
        <v>0</v>
      </c>
      <c r="I30" s="22">
        <f aca="true" t="shared" si="5" ref="I30:I38">TRUNC(F30*(1+$K$4),2)</f>
        <v>0</v>
      </c>
      <c r="J30" s="22">
        <f aca="true" t="shared" si="6" ref="J30:J38">TRUNC(G30*(1+$K$4),2)</f>
        <v>0</v>
      </c>
      <c r="K30" s="83">
        <f t="shared" si="4"/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</row>
    <row r="31" spans="1:96" s="14" customFormat="1" ht="13.5" customHeight="1">
      <c r="A31" s="84"/>
      <c r="B31" s="25" t="s">
        <v>31</v>
      </c>
      <c r="C31" s="18" t="s">
        <v>193</v>
      </c>
      <c r="D31" s="15">
        <v>140</v>
      </c>
      <c r="E31" s="16" t="s">
        <v>16</v>
      </c>
      <c r="F31" s="121"/>
      <c r="G31" s="92" t="s">
        <v>154</v>
      </c>
      <c r="H31" s="12">
        <f t="shared" si="3"/>
        <v>0</v>
      </c>
      <c r="I31" s="22">
        <f t="shared" si="5"/>
        <v>0</v>
      </c>
      <c r="J31" s="17" t="s">
        <v>17</v>
      </c>
      <c r="K31" s="96">
        <f t="shared" si="4"/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</row>
    <row r="32" spans="1:96" s="14" customFormat="1" ht="13.5" customHeight="1">
      <c r="A32" s="84"/>
      <c r="B32" s="25" t="s">
        <v>32</v>
      </c>
      <c r="C32" s="18" t="s">
        <v>204</v>
      </c>
      <c r="D32" s="15">
        <v>200</v>
      </c>
      <c r="E32" s="16" t="s">
        <v>16</v>
      </c>
      <c r="F32" s="122"/>
      <c r="G32" s="121"/>
      <c r="H32" s="12">
        <f t="shared" si="3"/>
        <v>0</v>
      </c>
      <c r="I32" s="22">
        <f>TRUNC(F32*(1+$K$4),2)</f>
        <v>0</v>
      </c>
      <c r="J32" s="22">
        <f>TRUNC(G32*(1+$K$4),2)</f>
        <v>0</v>
      </c>
      <c r="K32" s="96">
        <f t="shared" si="4"/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96" s="14" customFormat="1" ht="14.25" customHeight="1">
      <c r="A33" s="84"/>
      <c r="B33" s="25" t="s">
        <v>54</v>
      </c>
      <c r="C33" s="18" t="s">
        <v>190</v>
      </c>
      <c r="D33" s="15">
        <v>140</v>
      </c>
      <c r="E33" s="16" t="s">
        <v>16</v>
      </c>
      <c r="F33" s="121"/>
      <c r="G33" s="121"/>
      <c r="H33" s="12">
        <f t="shared" si="3"/>
        <v>0</v>
      </c>
      <c r="I33" s="22">
        <f>TRUNC(F33*(1+$K$4),2)</f>
        <v>0</v>
      </c>
      <c r="J33" s="22">
        <f>TRUNC(G33*(1+$K$4),2)</f>
        <v>0</v>
      </c>
      <c r="K33" s="96">
        <f t="shared" si="4"/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</row>
    <row r="34" spans="1:96" s="19" customFormat="1" ht="13.5" customHeight="1">
      <c r="A34" s="84"/>
      <c r="B34" s="25" t="s">
        <v>55</v>
      </c>
      <c r="C34" s="18" t="s">
        <v>136</v>
      </c>
      <c r="D34" s="15">
        <v>60</v>
      </c>
      <c r="E34" s="16" t="s">
        <v>18</v>
      </c>
      <c r="F34" s="121"/>
      <c r="G34" s="121"/>
      <c r="H34" s="12">
        <f t="shared" si="3"/>
        <v>0</v>
      </c>
      <c r="I34" s="22">
        <f t="shared" si="5"/>
        <v>0</v>
      </c>
      <c r="J34" s="22">
        <f t="shared" si="6"/>
        <v>0</v>
      </c>
      <c r="K34" s="83">
        <f t="shared" si="4"/>
        <v>0</v>
      </c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</row>
    <row r="35" spans="1:12" s="1" customFormat="1" ht="14.25" customHeight="1">
      <c r="A35" s="84"/>
      <c r="B35" s="25" t="s">
        <v>56</v>
      </c>
      <c r="C35" s="18" t="s">
        <v>137</v>
      </c>
      <c r="D35" s="15">
        <v>110</v>
      </c>
      <c r="E35" s="16" t="s">
        <v>18</v>
      </c>
      <c r="F35" s="121"/>
      <c r="G35" s="121"/>
      <c r="H35" s="12">
        <f t="shared" si="3"/>
        <v>0</v>
      </c>
      <c r="I35" s="22">
        <f t="shared" si="5"/>
        <v>0</v>
      </c>
      <c r="J35" s="22">
        <f t="shared" si="6"/>
        <v>0</v>
      </c>
      <c r="K35" s="83">
        <f t="shared" si="4"/>
        <v>0</v>
      </c>
      <c r="L35" s="14"/>
    </row>
    <row r="36" spans="1:12" s="1" customFormat="1" ht="27.75" customHeight="1">
      <c r="A36" s="84"/>
      <c r="B36" s="25" t="s">
        <v>57</v>
      </c>
      <c r="C36" s="18" t="s">
        <v>205</v>
      </c>
      <c r="D36" s="15">
        <v>50</v>
      </c>
      <c r="E36" s="16" t="s">
        <v>18</v>
      </c>
      <c r="F36" s="121"/>
      <c r="G36" s="121"/>
      <c r="H36" s="98">
        <f t="shared" si="3"/>
        <v>0</v>
      </c>
      <c r="I36" s="22">
        <f>TRUNC(F36*(1+$K$4),2)</f>
        <v>0</v>
      </c>
      <c r="J36" s="22">
        <f>TRUNC(G36*(1+$K$4),2)</f>
        <v>0</v>
      </c>
      <c r="K36" s="83">
        <f t="shared" si="4"/>
        <v>0</v>
      </c>
      <c r="L36" s="14"/>
    </row>
    <row r="37" spans="1:12" s="1" customFormat="1" ht="13.5" customHeight="1">
      <c r="A37" s="84"/>
      <c r="B37" s="25" t="s">
        <v>58</v>
      </c>
      <c r="C37" s="18" t="s">
        <v>122</v>
      </c>
      <c r="D37" s="15">
        <v>20</v>
      </c>
      <c r="E37" s="16" t="s">
        <v>16</v>
      </c>
      <c r="F37" s="121"/>
      <c r="G37" s="121"/>
      <c r="H37" s="12">
        <f t="shared" si="3"/>
        <v>0</v>
      </c>
      <c r="I37" s="22">
        <f t="shared" si="5"/>
        <v>0</v>
      </c>
      <c r="J37" s="22">
        <f t="shared" si="6"/>
        <v>0</v>
      </c>
      <c r="K37" s="83">
        <f t="shared" si="4"/>
        <v>0</v>
      </c>
      <c r="L37" s="14"/>
    </row>
    <row r="38" spans="1:11" s="1" customFormat="1" ht="25.5">
      <c r="A38" s="84"/>
      <c r="B38" s="25" t="s">
        <v>59</v>
      </c>
      <c r="C38" s="18" t="s">
        <v>130</v>
      </c>
      <c r="D38" s="15">
        <v>200</v>
      </c>
      <c r="E38" s="16" t="s">
        <v>16</v>
      </c>
      <c r="F38" s="121"/>
      <c r="G38" s="121"/>
      <c r="H38" s="12">
        <f t="shared" si="3"/>
        <v>0</v>
      </c>
      <c r="I38" s="22">
        <f t="shared" si="5"/>
        <v>0</v>
      </c>
      <c r="J38" s="22">
        <f t="shared" si="6"/>
        <v>0</v>
      </c>
      <c r="K38" s="83">
        <f t="shared" si="4"/>
        <v>0</v>
      </c>
    </row>
    <row r="39" spans="1:11" s="1" customFormat="1" ht="12.75">
      <c r="A39" s="81"/>
      <c r="B39" s="36">
        <v>3</v>
      </c>
      <c r="C39" s="127" t="s">
        <v>125</v>
      </c>
      <c r="D39" s="128"/>
      <c r="E39" s="128"/>
      <c r="F39" s="128"/>
      <c r="G39" s="128"/>
      <c r="H39" s="128"/>
      <c r="I39" s="128"/>
      <c r="J39" s="128"/>
      <c r="K39" s="129"/>
    </row>
    <row r="40" spans="1:13" s="1" customFormat="1" ht="25.5">
      <c r="A40" s="84"/>
      <c r="B40" s="25" t="s">
        <v>25</v>
      </c>
      <c r="C40" s="18" t="s">
        <v>151</v>
      </c>
      <c r="D40" s="15">
        <v>20</v>
      </c>
      <c r="E40" s="16" t="s">
        <v>16</v>
      </c>
      <c r="F40" s="121"/>
      <c r="G40" s="121"/>
      <c r="H40" s="12">
        <f aca="true" t="shared" si="7" ref="H40:H45">SUM(F40,G40)*D40</f>
        <v>0</v>
      </c>
      <c r="I40" s="22">
        <f aca="true" t="shared" si="8" ref="I40:J44">TRUNC(F40*(1+$K$4),2)</f>
        <v>0</v>
      </c>
      <c r="J40" s="22">
        <f t="shared" si="8"/>
        <v>0</v>
      </c>
      <c r="K40" s="83">
        <f aca="true" t="shared" si="9" ref="K40:K45">SUM(I40:J40)*D40</f>
        <v>0</v>
      </c>
      <c r="L40" s="14"/>
      <c r="M40" s="120"/>
    </row>
    <row r="41" spans="1:12" s="1" customFormat="1" ht="25.5">
      <c r="A41" s="84"/>
      <c r="B41" s="25" t="s">
        <v>27</v>
      </c>
      <c r="C41" s="18" t="s">
        <v>152</v>
      </c>
      <c r="D41" s="15">
        <v>10</v>
      </c>
      <c r="E41" s="16" t="s">
        <v>16</v>
      </c>
      <c r="F41" s="121"/>
      <c r="G41" s="121"/>
      <c r="H41" s="12">
        <f t="shared" si="7"/>
        <v>0</v>
      </c>
      <c r="I41" s="22">
        <f t="shared" si="8"/>
        <v>0</v>
      </c>
      <c r="J41" s="22">
        <f t="shared" si="8"/>
        <v>0</v>
      </c>
      <c r="K41" s="83">
        <f t="shared" si="9"/>
        <v>0</v>
      </c>
      <c r="L41" s="14"/>
    </row>
    <row r="42" spans="1:12" s="1" customFormat="1" ht="12.75">
      <c r="A42" s="84"/>
      <c r="B42" s="25" t="s">
        <v>33</v>
      </c>
      <c r="C42" s="18" t="s">
        <v>142</v>
      </c>
      <c r="D42" s="15">
        <v>20</v>
      </c>
      <c r="E42" s="16" t="s">
        <v>16</v>
      </c>
      <c r="F42" s="121"/>
      <c r="G42" s="121"/>
      <c r="H42" s="12">
        <f t="shared" si="7"/>
        <v>0</v>
      </c>
      <c r="I42" s="22">
        <f t="shared" si="8"/>
        <v>0</v>
      </c>
      <c r="J42" s="22">
        <f t="shared" si="8"/>
        <v>0</v>
      </c>
      <c r="K42" s="83">
        <f t="shared" si="9"/>
        <v>0</v>
      </c>
      <c r="L42" s="14"/>
    </row>
    <row r="43" spans="1:12" s="1" customFormat="1" ht="25.5">
      <c r="A43" s="84"/>
      <c r="B43" s="25" t="s">
        <v>34</v>
      </c>
      <c r="C43" s="18" t="s">
        <v>121</v>
      </c>
      <c r="D43" s="15">
        <v>50</v>
      </c>
      <c r="E43" s="16" t="s">
        <v>16</v>
      </c>
      <c r="F43" s="121"/>
      <c r="G43" s="121"/>
      <c r="H43" s="12">
        <f t="shared" si="7"/>
        <v>0</v>
      </c>
      <c r="I43" s="22">
        <f t="shared" si="8"/>
        <v>0</v>
      </c>
      <c r="J43" s="22">
        <f t="shared" si="8"/>
        <v>0</v>
      </c>
      <c r="K43" s="83">
        <f t="shared" si="9"/>
        <v>0</v>
      </c>
      <c r="L43" s="14"/>
    </row>
    <row r="44" spans="1:12" s="1" customFormat="1" ht="25.5">
      <c r="A44" s="84"/>
      <c r="B44" s="25" t="s">
        <v>35</v>
      </c>
      <c r="C44" s="18" t="s">
        <v>144</v>
      </c>
      <c r="D44" s="15">
        <v>6</v>
      </c>
      <c r="E44" s="16" t="s">
        <v>16</v>
      </c>
      <c r="F44" s="121"/>
      <c r="G44" s="121"/>
      <c r="H44" s="12">
        <f t="shared" si="7"/>
        <v>0</v>
      </c>
      <c r="I44" s="22">
        <f t="shared" si="8"/>
        <v>0</v>
      </c>
      <c r="J44" s="22">
        <f t="shared" si="8"/>
        <v>0</v>
      </c>
      <c r="K44" s="83">
        <f t="shared" si="9"/>
        <v>0</v>
      </c>
      <c r="L44" s="14"/>
    </row>
    <row r="45" spans="1:12" s="1" customFormat="1" ht="38.25">
      <c r="A45" s="84"/>
      <c r="B45" s="25" t="s">
        <v>36</v>
      </c>
      <c r="C45" s="18" t="s">
        <v>191</v>
      </c>
      <c r="D45" s="15">
        <v>25</v>
      </c>
      <c r="E45" s="16" t="s">
        <v>16</v>
      </c>
      <c r="F45" s="121"/>
      <c r="G45" s="11" t="s">
        <v>154</v>
      </c>
      <c r="H45" s="12">
        <f t="shared" si="7"/>
        <v>0</v>
      </c>
      <c r="I45" s="22">
        <f>TRUNC(F45*(1+$K$4),2)</f>
        <v>0</v>
      </c>
      <c r="J45" s="22" t="s">
        <v>154</v>
      </c>
      <c r="K45" s="83">
        <f t="shared" si="9"/>
        <v>0</v>
      </c>
      <c r="L45" s="14"/>
    </row>
    <row r="46" spans="1:14" s="1" customFormat="1" ht="12.75">
      <c r="A46" s="81"/>
      <c r="B46" s="36">
        <v>4</v>
      </c>
      <c r="C46" s="127" t="s">
        <v>145</v>
      </c>
      <c r="D46" s="128"/>
      <c r="E46" s="128"/>
      <c r="F46" s="128"/>
      <c r="G46" s="128"/>
      <c r="H46" s="128"/>
      <c r="I46" s="128"/>
      <c r="J46" s="128"/>
      <c r="K46" s="129"/>
      <c r="M46" s="2"/>
      <c r="N46" s="2"/>
    </row>
    <row r="47" spans="1:14" s="1" customFormat="1" ht="38.25">
      <c r="A47" s="84"/>
      <c r="B47" s="25" t="s">
        <v>40</v>
      </c>
      <c r="C47" s="18" t="s">
        <v>146</v>
      </c>
      <c r="D47" s="15">
        <v>18</v>
      </c>
      <c r="E47" s="16" t="s">
        <v>16</v>
      </c>
      <c r="F47" s="121"/>
      <c r="G47" s="121"/>
      <c r="H47" s="12">
        <f>SUM(F47,G47)*D47</f>
        <v>0</v>
      </c>
      <c r="I47" s="22">
        <f aca="true" t="shared" si="10" ref="I47:J51">TRUNC(F47*(1+$K$4),2)</f>
        <v>0</v>
      </c>
      <c r="J47" s="22">
        <f t="shared" si="10"/>
        <v>0</v>
      </c>
      <c r="K47" s="83">
        <f>SUM(I47:J47)*D47</f>
        <v>0</v>
      </c>
      <c r="L47" s="14"/>
      <c r="M47" s="2"/>
      <c r="N47" s="2"/>
    </row>
    <row r="48" spans="1:14" s="1" customFormat="1" ht="12.75">
      <c r="A48" s="84"/>
      <c r="B48" s="25" t="s">
        <v>41</v>
      </c>
      <c r="C48" s="18" t="s">
        <v>147</v>
      </c>
      <c r="D48" s="15">
        <v>18</v>
      </c>
      <c r="E48" s="16" t="s">
        <v>16</v>
      </c>
      <c r="F48" s="121"/>
      <c r="G48" s="121"/>
      <c r="H48" s="12">
        <f>SUM(F48,G48)*D48</f>
        <v>0</v>
      </c>
      <c r="I48" s="22">
        <f t="shared" si="10"/>
        <v>0</v>
      </c>
      <c r="J48" s="22">
        <f t="shared" si="10"/>
        <v>0</v>
      </c>
      <c r="K48" s="83">
        <f>SUM(I48:J48)*D48</f>
        <v>0</v>
      </c>
      <c r="L48" s="14"/>
      <c r="M48" s="2"/>
      <c r="N48" s="2"/>
    </row>
    <row r="49" spans="1:14" s="1" customFormat="1" ht="25.5" customHeight="1">
      <c r="A49" s="84"/>
      <c r="B49" s="25" t="s">
        <v>42</v>
      </c>
      <c r="C49" s="18" t="s">
        <v>148</v>
      </c>
      <c r="D49" s="15">
        <v>18</v>
      </c>
      <c r="E49" s="16" t="s">
        <v>16</v>
      </c>
      <c r="F49" s="121"/>
      <c r="G49" s="121"/>
      <c r="H49" s="12">
        <f>SUM(F49,G49)*D49</f>
        <v>0</v>
      </c>
      <c r="I49" s="22">
        <f t="shared" si="10"/>
        <v>0</v>
      </c>
      <c r="J49" s="22">
        <f t="shared" si="10"/>
        <v>0</v>
      </c>
      <c r="K49" s="83">
        <f>SUM(I49:J49)*D49</f>
        <v>0</v>
      </c>
      <c r="L49" s="14"/>
      <c r="M49" s="2"/>
      <c r="N49" s="2"/>
    </row>
    <row r="50" spans="1:14" s="1" customFormat="1" ht="27.75" customHeight="1">
      <c r="A50" s="84"/>
      <c r="B50" s="25" t="s">
        <v>43</v>
      </c>
      <c r="C50" s="18" t="s">
        <v>150</v>
      </c>
      <c r="D50" s="15">
        <v>1</v>
      </c>
      <c r="E50" s="16" t="s">
        <v>132</v>
      </c>
      <c r="F50" s="121"/>
      <c r="G50" s="121"/>
      <c r="H50" s="12">
        <f>SUM(F50,G50)*D50</f>
        <v>0</v>
      </c>
      <c r="I50" s="22">
        <f t="shared" si="10"/>
        <v>0</v>
      </c>
      <c r="J50" s="22">
        <f t="shared" si="10"/>
        <v>0</v>
      </c>
      <c r="K50" s="83">
        <f>SUM(I50:J50)*D50</f>
        <v>0</v>
      </c>
      <c r="L50" s="14"/>
      <c r="M50" s="2"/>
      <c r="N50" s="2"/>
    </row>
    <row r="51" spans="1:14" s="1" customFormat="1" ht="38.25">
      <c r="A51" s="84"/>
      <c r="B51" s="25" t="s">
        <v>52</v>
      </c>
      <c r="C51" s="18" t="s">
        <v>149</v>
      </c>
      <c r="D51" s="15">
        <v>1</v>
      </c>
      <c r="E51" s="16" t="s">
        <v>132</v>
      </c>
      <c r="F51" s="121"/>
      <c r="G51" s="121"/>
      <c r="H51" s="12">
        <f>SUM(F51,G51)*D51</f>
        <v>0</v>
      </c>
      <c r="I51" s="22">
        <f t="shared" si="10"/>
        <v>0</v>
      </c>
      <c r="J51" s="22">
        <f t="shared" si="10"/>
        <v>0</v>
      </c>
      <c r="K51" s="83">
        <f>SUM(I51:J51)*D51</f>
        <v>0</v>
      </c>
      <c r="L51" s="14"/>
      <c r="M51" s="2"/>
      <c r="N51" s="2"/>
    </row>
    <row r="52" spans="1:12" ht="12.75">
      <c r="A52" s="81"/>
      <c r="B52" s="36">
        <v>5</v>
      </c>
      <c r="C52" s="127" t="s">
        <v>120</v>
      </c>
      <c r="D52" s="128"/>
      <c r="E52" s="128"/>
      <c r="F52" s="128"/>
      <c r="G52" s="128"/>
      <c r="H52" s="128"/>
      <c r="I52" s="128"/>
      <c r="J52" s="128"/>
      <c r="K52" s="129"/>
      <c r="L52" s="1"/>
    </row>
    <row r="53" spans="1:12" ht="25.5">
      <c r="A53" s="84"/>
      <c r="B53" s="25" t="s">
        <v>46</v>
      </c>
      <c r="C53" s="18" t="s">
        <v>139</v>
      </c>
      <c r="D53" s="15">
        <v>30</v>
      </c>
      <c r="E53" s="16" t="s">
        <v>16</v>
      </c>
      <c r="F53" s="121"/>
      <c r="G53" s="121"/>
      <c r="H53" s="12">
        <f>SUM(F53,G53)*D53</f>
        <v>0</v>
      </c>
      <c r="I53" s="22">
        <f>TRUNC(F53*(1+$K$4),2)</f>
        <v>0</v>
      </c>
      <c r="J53" s="22">
        <f>TRUNC(G53*(1+$K$4),2)</f>
        <v>0</v>
      </c>
      <c r="K53" s="83">
        <f>SUM(I53:J53)*D53</f>
        <v>0</v>
      </c>
      <c r="L53" s="14"/>
    </row>
    <row r="54" spans="1:12" ht="12.75">
      <c r="A54" s="81"/>
      <c r="B54" s="36">
        <v>6</v>
      </c>
      <c r="C54" s="127" t="s">
        <v>80</v>
      </c>
      <c r="D54" s="128"/>
      <c r="E54" s="128"/>
      <c r="F54" s="128"/>
      <c r="G54" s="128"/>
      <c r="H54" s="128"/>
      <c r="I54" s="128"/>
      <c r="J54" s="128"/>
      <c r="K54" s="129"/>
      <c r="L54" s="14"/>
    </row>
    <row r="55" spans="1:12" ht="25.5">
      <c r="A55" s="84"/>
      <c r="B55" s="25" t="s">
        <v>47</v>
      </c>
      <c r="C55" s="18" t="s">
        <v>206</v>
      </c>
      <c r="D55" s="15">
        <v>150</v>
      </c>
      <c r="E55" s="16" t="s">
        <v>16</v>
      </c>
      <c r="F55" s="121"/>
      <c r="G55" s="121"/>
      <c r="H55" s="12">
        <f>SUM(F55,G55)*D55</f>
        <v>0</v>
      </c>
      <c r="I55" s="22">
        <f aca="true" t="shared" si="11" ref="I55:J59">TRUNC(F55*(1+$K$4),2)</f>
        <v>0</v>
      </c>
      <c r="J55" s="22">
        <f t="shared" si="11"/>
        <v>0</v>
      </c>
      <c r="K55" s="83">
        <f>SUM(I55:J55)*D55</f>
        <v>0</v>
      </c>
      <c r="L55" s="14"/>
    </row>
    <row r="56" spans="1:12" ht="25.5">
      <c r="A56" s="84"/>
      <c r="B56" s="25" t="s">
        <v>48</v>
      </c>
      <c r="C56" s="18" t="s">
        <v>140</v>
      </c>
      <c r="D56" s="15">
        <v>100</v>
      </c>
      <c r="E56" s="16" t="s">
        <v>16</v>
      </c>
      <c r="F56" s="121"/>
      <c r="G56" s="121"/>
      <c r="H56" s="12">
        <f>SUM(F56,G56)*D56</f>
        <v>0</v>
      </c>
      <c r="I56" s="22">
        <f t="shared" si="11"/>
        <v>0</v>
      </c>
      <c r="J56" s="22">
        <f t="shared" si="11"/>
        <v>0</v>
      </c>
      <c r="K56" s="83">
        <f>SUM(I56:J56)*D56</f>
        <v>0</v>
      </c>
      <c r="L56" s="14"/>
    </row>
    <row r="57" spans="1:12" ht="25.5">
      <c r="A57" s="84"/>
      <c r="B57" s="25" t="s">
        <v>166</v>
      </c>
      <c r="C57" s="18" t="s">
        <v>141</v>
      </c>
      <c r="D57" s="15">
        <v>120</v>
      </c>
      <c r="E57" s="16" t="s">
        <v>16</v>
      </c>
      <c r="F57" s="121"/>
      <c r="G57" s="121"/>
      <c r="H57" s="12">
        <f>SUM(F57,G57)*D57</f>
        <v>0</v>
      </c>
      <c r="I57" s="22">
        <f t="shared" si="11"/>
        <v>0</v>
      </c>
      <c r="J57" s="22">
        <f t="shared" si="11"/>
        <v>0</v>
      </c>
      <c r="K57" s="83">
        <f>SUM(I57:J57)*D57</f>
        <v>0</v>
      </c>
      <c r="L57" s="14"/>
    </row>
    <row r="58" spans="1:12" ht="12.75">
      <c r="A58" s="84"/>
      <c r="B58" s="25" t="s">
        <v>167</v>
      </c>
      <c r="C58" s="18" t="s">
        <v>127</v>
      </c>
      <c r="D58" s="15">
        <v>18</v>
      </c>
      <c r="E58" s="16" t="s">
        <v>16</v>
      </c>
      <c r="F58" s="121"/>
      <c r="G58" s="121"/>
      <c r="H58" s="12">
        <f>SUM(F58,G58)*D58</f>
        <v>0</v>
      </c>
      <c r="I58" s="22">
        <f t="shared" si="11"/>
        <v>0</v>
      </c>
      <c r="J58" s="22">
        <f t="shared" si="11"/>
        <v>0</v>
      </c>
      <c r="K58" s="83">
        <f>SUM(I58:J58)*D58</f>
        <v>0</v>
      </c>
      <c r="L58" s="14"/>
    </row>
    <row r="59" spans="1:12" s="1" customFormat="1" ht="12.75">
      <c r="A59" s="84"/>
      <c r="B59" s="25" t="s">
        <v>168</v>
      </c>
      <c r="C59" s="18" t="s">
        <v>126</v>
      </c>
      <c r="D59" s="15">
        <v>30</v>
      </c>
      <c r="E59" s="16" t="s">
        <v>16</v>
      </c>
      <c r="F59" s="121"/>
      <c r="G59" s="121"/>
      <c r="H59" s="12">
        <f>SUM(F59,G59)*D59</f>
        <v>0</v>
      </c>
      <c r="I59" s="22">
        <f t="shared" si="11"/>
        <v>0</v>
      </c>
      <c r="J59" s="22">
        <f t="shared" si="11"/>
        <v>0</v>
      </c>
      <c r="K59" s="83">
        <f>SUM(I59:J59)*D59</f>
        <v>0</v>
      </c>
      <c r="L59" s="14"/>
    </row>
    <row r="60" spans="1:11" s="1" customFormat="1" ht="12.75">
      <c r="A60" s="81"/>
      <c r="B60" s="36">
        <v>7</v>
      </c>
      <c r="C60" s="127" t="s">
        <v>119</v>
      </c>
      <c r="D60" s="128"/>
      <c r="E60" s="128"/>
      <c r="F60" s="128"/>
      <c r="G60" s="128"/>
      <c r="H60" s="128"/>
      <c r="I60" s="128"/>
      <c r="J60" s="128"/>
      <c r="K60" s="129"/>
    </row>
    <row r="61" spans="1:14" s="1" customFormat="1" ht="25.5">
      <c r="A61" s="84"/>
      <c r="B61" s="25" t="s">
        <v>49</v>
      </c>
      <c r="C61" s="18" t="s">
        <v>128</v>
      </c>
      <c r="D61" s="15">
        <v>8</v>
      </c>
      <c r="E61" s="16" t="s">
        <v>12</v>
      </c>
      <c r="F61" s="121"/>
      <c r="G61" s="121"/>
      <c r="H61" s="12">
        <f>SUM(F61,G61)*D61</f>
        <v>0</v>
      </c>
      <c r="I61" s="22">
        <f aca="true" t="shared" si="12" ref="I61:J63">TRUNC(F61*(1+$K$4),2)</f>
        <v>0</v>
      </c>
      <c r="J61" s="22">
        <f t="shared" si="12"/>
        <v>0</v>
      </c>
      <c r="K61" s="83">
        <f>SUM(I61:J61)*D61</f>
        <v>0</v>
      </c>
      <c r="L61" s="14"/>
      <c r="M61" s="2"/>
      <c r="N61" s="2"/>
    </row>
    <row r="62" spans="1:14" s="1" customFormat="1" ht="25.5">
      <c r="A62" s="84"/>
      <c r="B62" s="25" t="s">
        <v>50</v>
      </c>
      <c r="C62" s="18" t="s">
        <v>129</v>
      </c>
      <c r="D62" s="15">
        <v>4</v>
      </c>
      <c r="E62" s="16" t="s">
        <v>12</v>
      </c>
      <c r="F62" s="121"/>
      <c r="G62" s="121"/>
      <c r="H62" s="12">
        <f>SUM(F62,G62)*D62</f>
        <v>0</v>
      </c>
      <c r="I62" s="22">
        <f t="shared" si="12"/>
        <v>0</v>
      </c>
      <c r="J62" s="22">
        <f t="shared" si="12"/>
        <v>0</v>
      </c>
      <c r="K62" s="83">
        <f>SUM(I62:J62)*D62</f>
        <v>0</v>
      </c>
      <c r="L62" s="14"/>
      <c r="M62" s="2"/>
      <c r="N62" s="2"/>
    </row>
    <row r="63" spans="1:14" s="1" customFormat="1" ht="38.25">
      <c r="A63" s="118"/>
      <c r="B63" s="25" t="s">
        <v>207</v>
      </c>
      <c r="C63" s="119" t="s">
        <v>208</v>
      </c>
      <c r="D63" s="15">
        <v>4</v>
      </c>
      <c r="E63" s="16" t="s">
        <v>12</v>
      </c>
      <c r="F63" s="121"/>
      <c r="G63" s="121"/>
      <c r="H63" s="12">
        <f>SUM(F63,G63)*D63</f>
        <v>0</v>
      </c>
      <c r="I63" s="22">
        <f t="shared" si="12"/>
        <v>0</v>
      </c>
      <c r="J63" s="22">
        <f t="shared" si="12"/>
        <v>0</v>
      </c>
      <c r="K63" s="83">
        <f>SUM(I63:J63)*D63</f>
        <v>0</v>
      </c>
      <c r="L63" s="14"/>
      <c r="M63" s="2"/>
      <c r="N63" s="2"/>
    </row>
    <row r="64" spans="1:11" s="1" customFormat="1" ht="12.75">
      <c r="A64" s="81"/>
      <c r="B64" s="37">
        <v>8</v>
      </c>
      <c r="C64" s="127" t="s">
        <v>81</v>
      </c>
      <c r="D64" s="128"/>
      <c r="E64" s="128"/>
      <c r="F64" s="128"/>
      <c r="G64" s="128"/>
      <c r="H64" s="128"/>
      <c r="I64" s="128"/>
      <c r="J64" s="128"/>
      <c r="K64" s="129"/>
    </row>
    <row r="65" spans="1:15" s="21" customFormat="1" ht="38.25">
      <c r="A65" s="85"/>
      <c r="B65" s="25" t="s">
        <v>169</v>
      </c>
      <c r="C65" s="18" t="s">
        <v>211</v>
      </c>
      <c r="D65" s="15">
        <v>1</v>
      </c>
      <c r="E65" s="16" t="s">
        <v>79</v>
      </c>
      <c r="F65" s="92" t="s">
        <v>17</v>
      </c>
      <c r="G65" s="121"/>
      <c r="H65" s="93">
        <f>SUM(F65:G65)*D65</f>
        <v>0</v>
      </c>
      <c r="I65" s="94" t="s">
        <v>17</v>
      </c>
      <c r="J65" s="22">
        <f>TRUNC(G65*(1+$K$4),2)</f>
        <v>0</v>
      </c>
      <c r="K65" s="95">
        <f>SUM(I65:J65)*D65</f>
        <v>0</v>
      </c>
      <c r="L65" s="1"/>
      <c r="O65" s="20"/>
    </row>
    <row r="66" spans="1:11" s="1" customFormat="1" ht="12.75">
      <c r="A66" s="85"/>
      <c r="B66" s="25" t="s">
        <v>170</v>
      </c>
      <c r="C66" s="18" t="s">
        <v>143</v>
      </c>
      <c r="D66" s="15">
        <v>1</v>
      </c>
      <c r="E66" s="16" t="s">
        <v>79</v>
      </c>
      <c r="F66" s="11" t="s">
        <v>154</v>
      </c>
      <c r="G66" s="121"/>
      <c r="H66" s="12">
        <f>SUM(F66:G66)*D66</f>
        <v>0</v>
      </c>
      <c r="I66" s="17" t="s">
        <v>17</v>
      </c>
      <c r="J66" s="22">
        <f>TRUNC(G66*(1+$K$4),2)</f>
        <v>0</v>
      </c>
      <c r="K66" s="83">
        <f>SUM(I66:J66)*D66</f>
        <v>0</v>
      </c>
    </row>
    <row r="67" spans="1:11" s="1" customFormat="1" ht="12.75">
      <c r="A67" s="84"/>
      <c r="B67" s="25" t="s">
        <v>192</v>
      </c>
      <c r="C67" s="18" t="s">
        <v>209</v>
      </c>
      <c r="D67" s="15">
        <v>420</v>
      </c>
      <c r="E67" s="16" t="s">
        <v>16</v>
      </c>
      <c r="F67" s="121"/>
      <c r="G67" s="121"/>
      <c r="H67" s="12">
        <f>SUM(F67:G67)*D67</f>
        <v>0</v>
      </c>
      <c r="I67" s="22">
        <f>TRUNC(F67*(1+$K$4),2)</f>
        <v>0</v>
      </c>
      <c r="J67" s="22">
        <f>TRUNC(G67*(1+$K$4),2)</f>
        <v>0</v>
      </c>
      <c r="K67" s="83">
        <f>SUM(I67:J67)*D67</f>
        <v>0</v>
      </c>
    </row>
    <row r="68" spans="1:11" s="1" customFormat="1" ht="12.75">
      <c r="A68" s="86"/>
      <c r="B68" s="26"/>
      <c r="C68" s="27" t="s">
        <v>15</v>
      </c>
      <c r="D68" s="28"/>
      <c r="E68" s="29"/>
      <c r="F68" s="30">
        <f>SUMPRODUCT(D17:D67,F17:F67)</f>
        <v>0</v>
      </c>
      <c r="G68" s="30">
        <f>SUMPRODUCT(D17:D67,G17:G67)</f>
        <v>0</v>
      </c>
      <c r="H68" s="31">
        <f>SUM(H17:H67)</f>
        <v>0</v>
      </c>
      <c r="I68" s="35">
        <f>SUMPRODUCT(D17:D67,I17:I67)</f>
        <v>0</v>
      </c>
      <c r="J68" s="30">
        <f>SUMPRODUCT(D17:D67,J17:J67)</f>
        <v>0</v>
      </c>
      <c r="K68" s="72">
        <f>SUM(K17:K67)</f>
        <v>0</v>
      </c>
    </row>
    <row r="69" spans="1:11" s="1" customFormat="1" ht="15" customHeight="1">
      <c r="A69" s="80"/>
      <c r="B69" s="24" t="s">
        <v>53</v>
      </c>
      <c r="C69" s="132" t="s">
        <v>44</v>
      </c>
      <c r="D69" s="133"/>
      <c r="E69" s="133"/>
      <c r="F69" s="133"/>
      <c r="G69" s="133"/>
      <c r="H69" s="133"/>
      <c r="I69" s="133"/>
      <c r="J69" s="133"/>
      <c r="K69" s="134"/>
    </row>
    <row r="70" spans="1:11" s="99" customFormat="1" ht="12.75">
      <c r="A70" s="81"/>
      <c r="B70" s="37">
        <v>1</v>
      </c>
      <c r="C70" s="127" t="s">
        <v>84</v>
      </c>
      <c r="D70" s="128"/>
      <c r="E70" s="128"/>
      <c r="F70" s="128"/>
      <c r="G70" s="128"/>
      <c r="H70" s="128"/>
      <c r="I70" s="128"/>
      <c r="J70" s="128"/>
      <c r="K70" s="129"/>
    </row>
    <row r="71" spans="1:11" s="99" customFormat="1" ht="38.25">
      <c r="A71" s="87"/>
      <c r="B71" s="40" t="s">
        <v>0</v>
      </c>
      <c r="C71" s="41" t="s">
        <v>194</v>
      </c>
      <c r="D71" s="42">
        <v>108</v>
      </c>
      <c r="E71" s="43" t="s">
        <v>12</v>
      </c>
      <c r="F71" s="121"/>
      <c r="G71" s="121"/>
      <c r="H71" s="12">
        <f>SUM(F71:G71)*D71</f>
        <v>0</v>
      </c>
      <c r="I71" s="22">
        <f aca="true" t="shared" si="13" ref="I71:J76">TRUNC(F71*(1+$K$4),2)</f>
        <v>0</v>
      </c>
      <c r="J71" s="22">
        <f t="shared" si="13"/>
        <v>0</v>
      </c>
      <c r="K71" s="88">
        <f aca="true" t="shared" si="14" ref="K71:K77">SUM(I71:J71)*D71</f>
        <v>0</v>
      </c>
    </row>
    <row r="72" spans="1:11" s="99" customFormat="1" ht="12.75">
      <c r="A72" s="89"/>
      <c r="B72" s="40" t="s">
        <v>1</v>
      </c>
      <c r="C72" s="44" t="s">
        <v>195</v>
      </c>
      <c r="D72" s="38">
        <v>16</v>
      </c>
      <c r="E72" s="39" t="s">
        <v>12</v>
      </c>
      <c r="F72" s="121"/>
      <c r="G72" s="121"/>
      <c r="H72" s="12">
        <f>SUM(F72:G72)*D72</f>
        <v>0</v>
      </c>
      <c r="I72" s="22">
        <f t="shared" si="13"/>
        <v>0</v>
      </c>
      <c r="J72" s="22">
        <f t="shared" si="13"/>
        <v>0</v>
      </c>
      <c r="K72" s="88">
        <f t="shared" si="14"/>
        <v>0</v>
      </c>
    </row>
    <row r="73" spans="1:11" s="99" customFormat="1" ht="38.25">
      <c r="A73" s="89"/>
      <c r="B73" s="40" t="s">
        <v>19</v>
      </c>
      <c r="C73" s="44" t="s">
        <v>196</v>
      </c>
      <c r="D73" s="38">
        <v>32</v>
      </c>
      <c r="E73" s="39" t="s">
        <v>12</v>
      </c>
      <c r="F73" s="121"/>
      <c r="G73" s="121"/>
      <c r="H73" s="12">
        <f>SUM(F73:G73)*D73</f>
        <v>0</v>
      </c>
      <c r="I73" s="22">
        <f t="shared" si="13"/>
        <v>0</v>
      </c>
      <c r="J73" s="22">
        <f t="shared" si="13"/>
        <v>0</v>
      </c>
      <c r="K73" s="88">
        <f t="shared" si="14"/>
        <v>0</v>
      </c>
    </row>
    <row r="74" spans="1:11" s="99" customFormat="1" ht="16.5" customHeight="1">
      <c r="A74" s="89"/>
      <c r="B74" s="40" t="s">
        <v>20</v>
      </c>
      <c r="C74" s="44" t="s">
        <v>197</v>
      </c>
      <c r="D74" s="38">
        <v>16</v>
      </c>
      <c r="E74" s="39" t="s">
        <v>12</v>
      </c>
      <c r="F74" s="121"/>
      <c r="G74" s="121"/>
      <c r="H74" s="12">
        <f>SUM(F74:G74)*D74</f>
        <v>0</v>
      </c>
      <c r="I74" s="22">
        <f>TRUNC(F74*(1+$K$4),2)</f>
        <v>0</v>
      </c>
      <c r="J74" s="22">
        <f>TRUNC(G74*(1+$K$4),2)</f>
        <v>0</v>
      </c>
      <c r="K74" s="88">
        <f t="shared" si="14"/>
        <v>0</v>
      </c>
    </row>
    <row r="75" spans="1:11" s="99" customFormat="1" ht="43.5" customHeight="1">
      <c r="A75" s="87"/>
      <c r="B75" s="40" t="s">
        <v>21</v>
      </c>
      <c r="C75" s="41" t="s">
        <v>198</v>
      </c>
      <c r="D75" s="42">
        <v>80</v>
      </c>
      <c r="E75" s="43" t="s">
        <v>12</v>
      </c>
      <c r="F75" s="121"/>
      <c r="G75" s="121"/>
      <c r="H75" s="12">
        <f>SUM(F75,G75)*D75</f>
        <v>0</v>
      </c>
      <c r="I75" s="22">
        <f t="shared" si="13"/>
        <v>0</v>
      </c>
      <c r="J75" s="22">
        <f t="shared" si="13"/>
        <v>0</v>
      </c>
      <c r="K75" s="88">
        <f t="shared" si="14"/>
        <v>0</v>
      </c>
    </row>
    <row r="76" spans="1:11" s="99" customFormat="1" ht="31.5" customHeight="1">
      <c r="A76" s="87"/>
      <c r="B76" s="40" t="s">
        <v>22</v>
      </c>
      <c r="C76" s="41" t="s">
        <v>85</v>
      </c>
      <c r="D76" s="42">
        <v>3</v>
      </c>
      <c r="E76" s="43" t="s">
        <v>12</v>
      </c>
      <c r="F76" s="121"/>
      <c r="G76" s="121"/>
      <c r="H76" s="12">
        <f>SUM(F76,G76)*D76</f>
        <v>0</v>
      </c>
      <c r="I76" s="22">
        <f t="shared" si="13"/>
        <v>0</v>
      </c>
      <c r="J76" s="22">
        <f t="shared" si="13"/>
        <v>0</v>
      </c>
      <c r="K76" s="88">
        <f t="shared" si="14"/>
        <v>0</v>
      </c>
    </row>
    <row r="77" spans="1:11" s="99" customFormat="1" ht="76.5">
      <c r="A77" s="87"/>
      <c r="B77" s="40" t="s">
        <v>24</v>
      </c>
      <c r="C77" s="41" t="s">
        <v>199</v>
      </c>
      <c r="D77" s="42">
        <v>1</v>
      </c>
      <c r="E77" s="43" t="s">
        <v>64</v>
      </c>
      <c r="F77" s="11" t="s">
        <v>86</v>
      </c>
      <c r="G77" s="121"/>
      <c r="H77" s="12">
        <f>SUM(F77,G77)*D77</f>
        <v>0</v>
      </c>
      <c r="I77" s="126" t="s">
        <v>86</v>
      </c>
      <c r="J77" s="22">
        <f>TRUNC(G77*(1+$K$4),2)</f>
        <v>0</v>
      </c>
      <c r="K77" s="88">
        <f t="shared" si="14"/>
        <v>0</v>
      </c>
    </row>
    <row r="78" spans="1:11" s="99" customFormat="1" ht="12.75">
      <c r="A78" s="81"/>
      <c r="B78" s="37">
        <v>2</v>
      </c>
      <c r="C78" s="127" t="s">
        <v>87</v>
      </c>
      <c r="D78" s="128"/>
      <c r="E78" s="128"/>
      <c r="F78" s="128"/>
      <c r="G78" s="128"/>
      <c r="H78" s="128"/>
      <c r="I78" s="128"/>
      <c r="J78" s="128"/>
      <c r="K78" s="129"/>
    </row>
    <row r="79" spans="1:11" s="99" customFormat="1" ht="12.75">
      <c r="A79" s="90"/>
      <c r="B79" s="45" t="s">
        <v>14</v>
      </c>
      <c r="C79" s="46" t="s">
        <v>88</v>
      </c>
      <c r="D79" s="47">
        <v>9</v>
      </c>
      <c r="E79" s="48" t="s">
        <v>18</v>
      </c>
      <c r="F79" s="121"/>
      <c r="G79" s="121"/>
      <c r="H79" s="12">
        <f>SUM(F79,G79)*D79</f>
        <v>0</v>
      </c>
      <c r="I79" s="22">
        <f aca="true" t="shared" si="15" ref="I79:J93">TRUNC(F79*(1+$K$4),2)</f>
        <v>0</v>
      </c>
      <c r="J79" s="22">
        <f t="shared" si="15"/>
        <v>0</v>
      </c>
      <c r="K79" s="88">
        <f>SUM(I79:J79)*D79</f>
        <v>0</v>
      </c>
    </row>
    <row r="80" spans="1:11" s="99" customFormat="1" ht="12.75">
      <c r="A80" s="90"/>
      <c r="B80" s="45" t="s">
        <v>29</v>
      </c>
      <c r="C80" s="46" t="s">
        <v>89</v>
      </c>
      <c r="D80" s="47">
        <v>3</v>
      </c>
      <c r="E80" s="48" t="s">
        <v>90</v>
      </c>
      <c r="F80" s="121"/>
      <c r="G80" s="121"/>
      <c r="H80" s="12">
        <f aca="true" t="shared" si="16" ref="H80:H93">SUM(F80,G80)*D80</f>
        <v>0</v>
      </c>
      <c r="I80" s="22">
        <f t="shared" si="15"/>
        <v>0</v>
      </c>
      <c r="J80" s="22">
        <f t="shared" si="15"/>
        <v>0</v>
      </c>
      <c r="K80" s="88">
        <f aca="true" t="shared" si="17" ref="K80:K93">SUM(I80:J80)*D80</f>
        <v>0</v>
      </c>
    </row>
    <row r="81" spans="1:11" s="99" customFormat="1" ht="12.75">
      <c r="A81" s="90"/>
      <c r="B81" s="45" t="s">
        <v>30</v>
      </c>
      <c r="C81" s="46" t="s">
        <v>91</v>
      </c>
      <c r="D81" s="47">
        <v>2</v>
      </c>
      <c r="E81" s="48" t="s">
        <v>90</v>
      </c>
      <c r="F81" s="121"/>
      <c r="G81" s="121"/>
      <c r="H81" s="12">
        <f t="shared" si="16"/>
        <v>0</v>
      </c>
      <c r="I81" s="22">
        <f t="shared" si="15"/>
        <v>0</v>
      </c>
      <c r="J81" s="22">
        <f t="shared" si="15"/>
        <v>0</v>
      </c>
      <c r="K81" s="88">
        <f t="shared" si="17"/>
        <v>0</v>
      </c>
    </row>
    <row r="82" spans="1:11" s="99" customFormat="1" ht="12.75">
      <c r="A82" s="90"/>
      <c r="B82" s="45" t="s">
        <v>31</v>
      </c>
      <c r="C82" s="46" t="s">
        <v>92</v>
      </c>
      <c r="D82" s="47">
        <v>1</v>
      </c>
      <c r="E82" s="48" t="s">
        <v>90</v>
      </c>
      <c r="F82" s="121"/>
      <c r="G82" s="121"/>
      <c r="H82" s="12">
        <f t="shared" si="16"/>
        <v>0</v>
      </c>
      <c r="I82" s="22">
        <f t="shared" si="15"/>
        <v>0</v>
      </c>
      <c r="J82" s="22">
        <f t="shared" si="15"/>
        <v>0</v>
      </c>
      <c r="K82" s="88">
        <f t="shared" si="17"/>
        <v>0</v>
      </c>
    </row>
    <row r="83" spans="1:11" s="99" customFormat="1" ht="12.75">
      <c r="A83" s="90"/>
      <c r="B83" s="45" t="s">
        <v>32</v>
      </c>
      <c r="C83" s="46" t="s">
        <v>93</v>
      </c>
      <c r="D83" s="47">
        <v>150</v>
      </c>
      <c r="E83" s="48" t="s">
        <v>18</v>
      </c>
      <c r="F83" s="121"/>
      <c r="G83" s="121"/>
      <c r="H83" s="12">
        <f t="shared" si="16"/>
        <v>0</v>
      </c>
      <c r="I83" s="22">
        <f t="shared" si="15"/>
        <v>0</v>
      </c>
      <c r="J83" s="22">
        <f t="shared" si="15"/>
        <v>0</v>
      </c>
      <c r="K83" s="88">
        <f t="shared" si="17"/>
        <v>0</v>
      </c>
    </row>
    <row r="84" spans="1:11" s="99" customFormat="1" ht="12.75">
      <c r="A84" s="90"/>
      <c r="B84" s="45" t="s">
        <v>54</v>
      </c>
      <c r="C84" s="46" t="s">
        <v>94</v>
      </c>
      <c r="D84" s="47">
        <v>20</v>
      </c>
      <c r="E84" s="48" t="s">
        <v>18</v>
      </c>
      <c r="F84" s="121"/>
      <c r="G84" s="121"/>
      <c r="H84" s="12">
        <f t="shared" si="16"/>
        <v>0</v>
      </c>
      <c r="I84" s="22">
        <f t="shared" si="15"/>
        <v>0</v>
      </c>
      <c r="J84" s="22">
        <f t="shared" si="15"/>
        <v>0</v>
      </c>
      <c r="K84" s="88">
        <f t="shared" si="17"/>
        <v>0</v>
      </c>
    </row>
    <row r="85" spans="1:11" s="99" customFormat="1" ht="12.75">
      <c r="A85" s="90"/>
      <c r="B85" s="45" t="s">
        <v>55</v>
      </c>
      <c r="C85" s="46" t="s">
        <v>95</v>
      </c>
      <c r="D85" s="47">
        <v>8</v>
      </c>
      <c r="E85" s="48" t="s">
        <v>90</v>
      </c>
      <c r="F85" s="121"/>
      <c r="G85" s="121"/>
      <c r="H85" s="12">
        <f t="shared" si="16"/>
        <v>0</v>
      </c>
      <c r="I85" s="22">
        <f t="shared" si="15"/>
        <v>0</v>
      </c>
      <c r="J85" s="22">
        <f t="shared" si="15"/>
        <v>0</v>
      </c>
      <c r="K85" s="88">
        <f t="shared" si="17"/>
        <v>0</v>
      </c>
    </row>
    <row r="86" spans="1:11" s="99" customFormat="1" ht="12.75">
      <c r="A86" s="90"/>
      <c r="B86" s="45" t="s">
        <v>56</v>
      </c>
      <c r="C86" s="46" t="s">
        <v>96</v>
      </c>
      <c r="D86" s="47">
        <v>3</v>
      </c>
      <c r="E86" s="48" t="s">
        <v>90</v>
      </c>
      <c r="F86" s="121"/>
      <c r="G86" s="121"/>
      <c r="H86" s="12">
        <f t="shared" si="16"/>
        <v>0</v>
      </c>
      <c r="I86" s="22">
        <f t="shared" si="15"/>
        <v>0</v>
      </c>
      <c r="J86" s="22">
        <f t="shared" si="15"/>
        <v>0</v>
      </c>
      <c r="K86" s="88">
        <f t="shared" si="17"/>
        <v>0</v>
      </c>
    </row>
    <row r="87" spans="1:11" s="99" customFormat="1" ht="12.75">
      <c r="A87" s="90"/>
      <c r="B87" s="45" t="s">
        <v>57</v>
      </c>
      <c r="C87" s="46" t="s">
        <v>97</v>
      </c>
      <c r="D87" s="47">
        <v>1</v>
      </c>
      <c r="E87" s="48" t="s">
        <v>90</v>
      </c>
      <c r="F87" s="121"/>
      <c r="G87" s="121"/>
      <c r="H87" s="12">
        <f t="shared" si="16"/>
        <v>0</v>
      </c>
      <c r="I87" s="22">
        <f t="shared" si="15"/>
        <v>0</v>
      </c>
      <c r="J87" s="22">
        <f t="shared" si="15"/>
        <v>0</v>
      </c>
      <c r="K87" s="88">
        <f t="shared" si="17"/>
        <v>0</v>
      </c>
    </row>
    <row r="88" spans="1:11" s="99" customFormat="1" ht="12.75">
      <c r="A88" s="90"/>
      <c r="B88" s="45" t="s">
        <v>58</v>
      </c>
      <c r="C88" s="46" t="s">
        <v>98</v>
      </c>
      <c r="D88" s="47">
        <v>2</v>
      </c>
      <c r="E88" s="48" t="s">
        <v>90</v>
      </c>
      <c r="F88" s="121"/>
      <c r="G88" s="121"/>
      <c r="H88" s="12">
        <f t="shared" si="16"/>
        <v>0</v>
      </c>
      <c r="I88" s="22">
        <f t="shared" si="15"/>
        <v>0</v>
      </c>
      <c r="J88" s="22">
        <f t="shared" si="15"/>
        <v>0</v>
      </c>
      <c r="K88" s="88">
        <f t="shared" si="17"/>
        <v>0</v>
      </c>
    </row>
    <row r="89" spans="1:11" s="99" customFormat="1" ht="38.25">
      <c r="A89" s="90"/>
      <c r="B89" s="45" t="s">
        <v>59</v>
      </c>
      <c r="C89" s="46" t="s">
        <v>99</v>
      </c>
      <c r="D89" s="47">
        <v>4</v>
      </c>
      <c r="E89" s="48" t="s">
        <v>90</v>
      </c>
      <c r="F89" s="121"/>
      <c r="G89" s="121"/>
      <c r="H89" s="12">
        <f t="shared" si="16"/>
        <v>0</v>
      </c>
      <c r="I89" s="22">
        <f t="shared" si="15"/>
        <v>0</v>
      </c>
      <c r="J89" s="22">
        <f t="shared" si="15"/>
        <v>0</v>
      </c>
      <c r="K89" s="88">
        <f t="shared" si="17"/>
        <v>0</v>
      </c>
    </row>
    <row r="90" spans="1:11" s="99" customFormat="1" ht="25.5">
      <c r="A90" s="90"/>
      <c r="B90" s="45" t="s">
        <v>60</v>
      </c>
      <c r="C90" s="46" t="s">
        <v>200</v>
      </c>
      <c r="D90" s="47">
        <v>7</v>
      </c>
      <c r="E90" s="48" t="s">
        <v>90</v>
      </c>
      <c r="F90" s="121"/>
      <c r="G90" s="121"/>
      <c r="H90" s="12">
        <f t="shared" si="16"/>
        <v>0</v>
      </c>
      <c r="I90" s="22">
        <f t="shared" si="15"/>
        <v>0</v>
      </c>
      <c r="J90" s="22">
        <f t="shared" si="15"/>
        <v>0</v>
      </c>
      <c r="K90" s="88">
        <f t="shared" si="17"/>
        <v>0</v>
      </c>
    </row>
    <row r="91" spans="1:11" s="99" customFormat="1" ht="12.75">
      <c r="A91" s="90"/>
      <c r="B91" s="45" t="s">
        <v>61</v>
      </c>
      <c r="C91" s="46" t="s">
        <v>100</v>
      </c>
      <c r="D91" s="47">
        <v>100</v>
      </c>
      <c r="E91" s="48" t="s">
        <v>18</v>
      </c>
      <c r="F91" s="121"/>
      <c r="G91" s="121"/>
      <c r="H91" s="12">
        <f t="shared" si="16"/>
        <v>0</v>
      </c>
      <c r="I91" s="22">
        <f t="shared" si="15"/>
        <v>0</v>
      </c>
      <c r="J91" s="22">
        <f t="shared" si="15"/>
        <v>0</v>
      </c>
      <c r="K91" s="88">
        <f t="shared" si="17"/>
        <v>0</v>
      </c>
    </row>
    <row r="92" spans="1:11" s="99" customFormat="1" ht="12.75">
      <c r="A92" s="90"/>
      <c r="B92" s="45" t="s">
        <v>62</v>
      </c>
      <c r="C92" s="46" t="s">
        <v>101</v>
      </c>
      <c r="D92" s="47">
        <v>2</v>
      </c>
      <c r="E92" s="48" t="s">
        <v>12</v>
      </c>
      <c r="F92" s="121"/>
      <c r="G92" s="121"/>
      <c r="H92" s="12">
        <f>SUM(F92,G92)*D92</f>
        <v>0</v>
      </c>
      <c r="I92" s="22">
        <f t="shared" si="15"/>
        <v>0</v>
      </c>
      <c r="J92" s="22">
        <f t="shared" si="15"/>
        <v>0</v>
      </c>
      <c r="K92" s="88">
        <f t="shared" si="17"/>
        <v>0</v>
      </c>
    </row>
    <row r="93" spans="1:11" s="99" customFormat="1" ht="12.75">
      <c r="A93" s="90"/>
      <c r="B93" s="45" t="s">
        <v>63</v>
      </c>
      <c r="C93" s="46" t="s">
        <v>102</v>
      </c>
      <c r="D93" s="47">
        <v>2</v>
      </c>
      <c r="E93" s="48" t="s">
        <v>90</v>
      </c>
      <c r="F93" s="121"/>
      <c r="G93" s="121"/>
      <c r="H93" s="12">
        <f t="shared" si="16"/>
        <v>0</v>
      </c>
      <c r="I93" s="22">
        <f t="shared" si="15"/>
        <v>0</v>
      </c>
      <c r="J93" s="22">
        <f t="shared" si="15"/>
        <v>0</v>
      </c>
      <c r="K93" s="88">
        <f t="shared" si="17"/>
        <v>0</v>
      </c>
    </row>
    <row r="94" spans="1:11" s="99" customFormat="1" ht="12.75">
      <c r="A94" s="81"/>
      <c r="B94" s="37">
        <v>3</v>
      </c>
      <c r="C94" s="127" t="s">
        <v>173</v>
      </c>
      <c r="D94" s="128"/>
      <c r="E94" s="128"/>
      <c r="F94" s="128"/>
      <c r="G94" s="128"/>
      <c r="H94" s="128"/>
      <c r="I94" s="128"/>
      <c r="J94" s="128"/>
      <c r="K94" s="129"/>
    </row>
    <row r="95" spans="1:11" s="99" customFormat="1" ht="12.75">
      <c r="A95" s="90"/>
      <c r="B95" s="45" t="s">
        <v>25</v>
      </c>
      <c r="C95" s="41" t="s">
        <v>174</v>
      </c>
      <c r="D95" s="47">
        <v>50</v>
      </c>
      <c r="E95" s="48" t="s">
        <v>18</v>
      </c>
      <c r="F95" s="121"/>
      <c r="G95" s="121"/>
      <c r="H95" s="12">
        <f aca="true" t="shared" si="18" ref="H95:H110">SUM(F95,G95)*D95</f>
        <v>0</v>
      </c>
      <c r="I95" s="22">
        <f aca="true" t="shared" si="19" ref="I95:J110">TRUNC(F95*(1+$K$4),2)</f>
        <v>0</v>
      </c>
      <c r="J95" s="22">
        <f t="shared" si="19"/>
        <v>0</v>
      </c>
      <c r="K95" s="88">
        <f aca="true" t="shared" si="20" ref="K95:K110">SUM(I95:J95)*D95</f>
        <v>0</v>
      </c>
    </row>
    <row r="96" spans="1:11" s="99" customFormat="1" ht="12.75">
      <c r="A96" s="90"/>
      <c r="B96" s="45" t="s">
        <v>27</v>
      </c>
      <c r="C96" s="41" t="s">
        <v>103</v>
      </c>
      <c r="D96" s="47">
        <v>100</v>
      </c>
      <c r="E96" s="48" t="s">
        <v>18</v>
      </c>
      <c r="F96" s="121"/>
      <c r="G96" s="121"/>
      <c r="H96" s="12">
        <f t="shared" si="18"/>
        <v>0</v>
      </c>
      <c r="I96" s="22">
        <f t="shared" si="19"/>
        <v>0</v>
      </c>
      <c r="J96" s="22">
        <f t="shared" si="19"/>
        <v>0</v>
      </c>
      <c r="K96" s="88">
        <f t="shared" si="20"/>
        <v>0</v>
      </c>
    </row>
    <row r="97" spans="1:11" s="99" customFormat="1" ht="38.25">
      <c r="A97" s="90"/>
      <c r="B97" s="45" t="s">
        <v>33</v>
      </c>
      <c r="C97" s="41" t="s">
        <v>175</v>
      </c>
      <c r="D97" s="47">
        <v>1</v>
      </c>
      <c r="E97" s="48" t="s">
        <v>12</v>
      </c>
      <c r="F97" s="121"/>
      <c r="G97" s="121"/>
      <c r="H97" s="12">
        <f t="shared" si="18"/>
        <v>0</v>
      </c>
      <c r="I97" s="22">
        <f t="shared" si="19"/>
        <v>0</v>
      </c>
      <c r="J97" s="22">
        <f t="shared" si="19"/>
        <v>0</v>
      </c>
      <c r="K97" s="88">
        <f t="shared" si="20"/>
        <v>0</v>
      </c>
    </row>
    <row r="98" spans="1:11" s="99" customFormat="1" ht="12.75">
      <c r="A98" s="90"/>
      <c r="B98" s="45" t="s">
        <v>34</v>
      </c>
      <c r="C98" s="41" t="s">
        <v>107</v>
      </c>
      <c r="D98" s="47">
        <v>2</v>
      </c>
      <c r="E98" s="48" t="s">
        <v>12</v>
      </c>
      <c r="F98" s="121"/>
      <c r="G98" s="121"/>
      <c r="H98" s="12">
        <f t="shared" si="18"/>
        <v>0</v>
      </c>
      <c r="I98" s="22">
        <f t="shared" si="19"/>
        <v>0</v>
      </c>
      <c r="J98" s="22">
        <f t="shared" si="19"/>
        <v>0</v>
      </c>
      <c r="K98" s="88">
        <f t="shared" si="20"/>
        <v>0</v>
      </c>
    </row>
    <row r="99" spans="1:11" s="99" customFormat="1" ht="12.75">
      <c r="A99" s="90"/>
      <c r="B99" s="45" t="s">
        <v>35</v>
      </c>
      <c r="C99" s="41" t="s">
        <v>104</v>
      </c>
      <c r="D99" s="47">
        <v>6</v>
      </c>
      <c r="E99" s="48" t="s">
        <v>18</v>
      </c>
      <c r="F99" s="121"/>
      <c r="G99" s="121"/>
      <c r="H99" s="12">
        <f t="shared" si="18"/>
        <v>0</v>
      </c>
      <c r="I99" s="22">
        <f t="shared" si="19"/>
        <v>0</v>
      </c>
      <c r="J99" s="22">
        <f t="shared" si="19"/>
        <v>0</v>
      </c>
      <c r="K99" s="88">
        <f t="shared" si="20"/>
        <v>0</v>
      </c>
    </row>
    <row r="100" spans="1:11" s="99" customFormat="1" ht="25.5">
      <c r="A100" s="90"/>
      <c r="B100" s="45" t="s">
        <v>36</v>
      </c>
      <c r="C100" s="41" t="s">
        <v>176</v>
      </c>
      <c r="D100" s="47">
        <v>4</v>
      </c>
      <c r="E100" s="48" t="s">
        <v>12</v>
      </c>
      <c r="F100" s="121"/>
      <c r="G100" s="121"/>
      <c r="H100" s="12">
        <f t="shared" si="18"/>
        <v>0</v>
      </c>
      <c r="I100" s="22">
        <f t="shared" si="19"/>
        <v>0</v>
      </c>
      <c r="J100" s="22">
        <f t="shared" si="19"/>
        <v>0</v>
      </c>
      <c r="K100" s="88">
        <f t="shared" si="20"/>
        <v>0</v>
      </c>
    </row>
    <row r="101" spans="1:11" s="99" customFormat="1" ht="38.25">
      <c r="A101" s="90"/>
      <c r="B101" s="45" t="s">
        <v>37</v>
      </c>
      <c r="C101" s="46" t="s">
        <v>99</v>
      </c>
      <c r="D101" s="47">
        <v>4</v>
      </c>
      <c r="E101" s="48" t="s">
        <v>90</v>
      </c>
      <c r="F101" s="121"/>
      <c r="G101" s="121"/>
      <c r="H101" s="12">
        <f t="shared" si="18"/>
        <v>0</v>
      </c>
      <c r="I101" s="22">
        <f t="shared" si="19"/>
        <v>0</v>
      </c>
      <c r="J101" s="22">
        <f t="shared" si="19"/>
        <v>0</v>
      </c>
      <c r="K101" s="88">
        <f>SUM(I101:J101)*D101</f>
        <v>0</v>
      </c>
    </row>
    <row r="102" spans="1:11" s="99" customFormat="1" ht="12.75">
      <c r="A102" s="90"/>
      <c r="B102" s="45" t="s">
        <v>65</v>
      </c>
      <c r="C102" s="41" t="s">
        <v>105</v>
      </c>
      <c r="D102" s="47">
        <v>5</v>
      </c>
      <c r="E102" s="48" t="s">
        <v>12</v>
      </c>
      <c r="F102" s="121"/>
      <c r="G102" s="121"/>
      <c r="H102" s="12">
        <f t="shared" si="18"/>
        <v>0</v>
      </c>
      <c r="I102" s="22">
        <f t="shared" si="19"/>
        <v>0</v>
      </c>
      <c r="J102" s="22">
        <f t="shared" si="19"/>
        <v>0</v>
      </c>
      <c r="K102" s="88">
        <f t="shared" si="20"/>
        <v>0</v>
      </c>
    </row>
    <row r="103" spans="1:11" s="99" customFormat="1" ht="12.75">
      <c r="A103" s="90"/>
      <c r="B103" s="45" t="s">
        <v>38</v>
      </c>
      <c r="C103" s="41" t="s">
        <v>106</v>
      </c>
      <c r="D103" s="47">
        <v>2</v>
      </c>
      <c r="E103" s="48" t="s">
        <v>12</v>
      </c>
      <c r="F103" s="121"/>
      <c r="G103" s="121"/>
      <c r="H103" s="12">
        <f t="shared" si="18"/>
        <v>0</v>
      </c>
      <c r="I103" s="22">
        <f t="shared" si="19"/>
        <v>0</v>
      </c>
      <c r="J103" s="22">
        <f t="shared" si="19"/>
        <v>0</v>
      </c>
      <c r="K103" s="88">
        <f t="shared" si="20"/>
        <v>0</v>
      </c>
    </row>
    <row r="104" spans="1:11" s="99" customFormat="1" ht="25.5">
      <c r="A104" s="90"/>
      <c r="B104" s="45" t="s">
        <v>39</v>
      </c>
      <c r="C104" s="41" t="s">
        <v>177</v>
      </c>
      <c r="D104" s="47">
        <v>3</v>
      </c>
      <c r="E104" s="48" t="s">
        <v>12</v>
      </c>
      <c r="F104" s="121"/>
      <c r="G104" s="121"/>
      <c r="H104" s="12">
        <f t="shared" si="18"/>
        <v>0</v>
      </c>
      <c r="I104" s="22">
        <f t="shared" si="19"/>
        <v>0</v>
      </c>
      <c r="J104" s="22">
        <f t="shared" si="19"/>
        <v>0</v>
      </c>
      <c r="K104" s="88">
        <f t="shared" si="20"/>
        <v>0</v>
      </c>
    </row>
    <row r="105" spans="1:11" s="99" customFormat="1" ht="12.75">
      <c r="A105" s="90"/>
      <c r="B105" s="45" t="s">
        <v>178</v>
      </c>
      <c r="C105" s="41" t="s">
        <v>179</v>
      </c>
      <c r="D105" s="47">
        <v>20</v>
      </c>
      <c r="E105" s="48" t="s">
        <v>18</v>
      </c>
      <c r="F105" s="121"/>
      <c r="G105" s="121"/>
      <c r="H105" s="12">
        <f t="shared" si="18"/>
        <v>0</v>
      </c>
      <c r="I105" s="22">
        <f t="shared" si="19"/>
        <v>0</v>
      </c>
      <c r="J105" s="22">
        <f t="shared" si="19"/>
        <v>0</v>
      </c>
      <c r="K105" s="88">
        <f t="shared" si="20"/>
        <v>0</v>
      </c>
    </row>
    <row r="106" spans="1:11" s="99" customFormat="1" ht="12.75">
      <c r="A106" s="90"/>
      <c r="B106" s="45" t="s">
        <v>180</v>
      </c>
      <c r="C106" s="41" t="s">
        <v>181</v>
      </c>
      <c r="D106" s="47">
        <v>6</v>
      </c>
      <c r="E106" s="48" t="s">
        <v>12</v>
      </c>
      <c r="F106" s="121"/>
      <c r="G106" s="11" t="s">
        <v>86</v>
      </c>
      <c r="H106" s="12">
        <f t="shared" si="18"/>
        <v>0</v>
      </c>
      <c r="I106" s="22">
        <f t="shared" si="19"/>
        <v>0</v>
      </c>
      <c r="J106" s="22" t="s">
        <v>17</v>
      </c>
      <c r="K106" s="88">
        <f t="shared" si="20"/>
        <v>0</v>
      </c>
    </row>
    <row r="107" spans="1:11" s="99" customFormat="1" ht="12.75">
      <c r="A107" s="90"/>
      <c r="B107" s="45" t="s">
        <v>182</v>
      </c>
      <c r="C107" s="41" t="s">
        <v>183</v>
      </c>
      <c r="D107" s="47">
        <v>2</v>
      </c>
      <c r="E107" s="48" t="s">
        <v>12</v>
      </c>
      <c r="F107" s="121"/>
      <c r="G107" s="121"/>
      <c r="H107" s="12">
        <f t="shared" si="18"/>
        <v>0</v>
      </c>
      <c r="I107" s="22">
        <f t="shared" si="19"/>
        <v>0</v>
      </c>
      <c r="J107" s="22">
        <f t="shared" si="19"/>
        <v>0</v>
      </c>
      <c r="K107" s="88">
        <f t="shared" si="20"/>
        <v>0</v>
      </c>
    </row>
    <row r="108" spans="1:11" s="99" customFormat="1" ht="12.75">
      <c r="A108" s="90"/>
      <c r="B108" s="45" t="s">
        <v>184</v>
      </c>
      <c r="C108" s="41" t="s">
        <v>185</v>
      </c>
      <c r="D108" s="47">
        <v>3</v>
      </c>
      <c r="E108" s="48" t="s">
        <v>12</v>
      </c>
      <c r="F108" s="121"/>
      <c r="G108" s="121"/>
      <c r="H108" s="12">
        <f t="shared" si="18"/>
        <v>0</v>
      </c>
      <c r="I108" s="22">
        <f t="shared" si="19"/>
        <v>0</v>
      </c>
      <c r="J108" s="22">
        <f t="shared" si="19"/>
        <v>0</v>
      </c>
      <c r="K108" s="88">
        <f>SUM(I108:J108)*D108</f>
        <v>0</v>
      </c>
    </row>
    <row r="109" spans="1:11" s="99" customFormat="1" ht="12.75">
      <c r="A109" s="90"/>
      <c r="B109" s="45" t="s">
        <v>186</v>
      </c>
      <c r="C109" s="41" t="s">
        <v>187</v>
      </c>
      <c r="D109" s="47">
        <v>6</v>
      </c>
      <c r="E109" s="48" t="s">
        <v>12</v>
      </c>
      <c r="F109" s="121"/>
      <c r="G109" s="11" t="s">
        <v>17</v>
      </c>
      <c r="H109" s="12">
        <f>SUM(F109,G109)*D109</f>
        <v>0</v>
      </c>
      <c r="I109" s="22">
        <f>TRUNC(F109*(1+$K$4),2)</f>
        <v>0</v>
      </c>
      <c r="J109" s="22" t="s">
        <v>17</v>
      </c>
      <c r="K109" s="88">
        <f>SUM(I109:J109)*D109</f>
        <v>0</v>
      </c>
    </row>
    <row r="110" spans="1:11" s="99" customFormat="1" ht="12.75">
      <c r="A110" s="90"/>
      <c r="B110" s="45" t="s">
        <v>188</v>
      </c>
      <c r="C110" s="41" t="s">
        <v>189</v>
      </c>
      <c r="D110" s="47">
        <v>1</v>
      </c>
      <c r="E110" s="48" t="s">
        <v>64</v>
      </c>
      <c r="F110" s="11" t="s">
        <v>17</v>
      </c>
      <c r="G110" s="121"/>
      <c r="H110" s="12">
        <f t="shared" si="18"/>
        <v>0</v>
      </c>
      <c r="I110" s="22" t="s">
        <v>17</v>
      </c>
      <c r="J110" s="22">
        <f t="shared" si="19"/>
        <v>0</v>
      </c>
      <c r="K110" s="88">
        <f t="shared" si="20"/>
        <v>0</v>
      </c>
    </row>
    <row r="111" spans="1:11" s="99" customFormat="1" ht="12.75">
      <c r="A111" s="81"/>
      <c r="B111" s="37">
        <v>4</v>
      </c>
      <c r="C111" s="127" t="s">
        <v>45</v>
      </c>
      <c r="D111" s="128"/>
      <c r="E111" s="128"/>
      <c r="F111" s="128"/>
      <c r="G111" s="128"/>
      <c r="H111" s="128"/>
      <c r="I111" s="128"/>
      <c r="J111" s="128"/>
      <c r="K111" s="129"/>
    </row>
    <row r="112" spans="1:11" s="99" customFormat="1" ht="12.75">
      <c r="A112" s="90"/>
      <c r="B112" s="45" t="s">
        <v>40</v>
      </c>
      <c r="C112" s="46" t="s">
        <v>108</v>
      </c>
      <c r="D112" s="47">
        <v>4</v>
      </c>
      <c r="E112" s="48" t="s">
        <v>90</v>
      </c>
      <c r="F112" s="121"/>
      <c r="G112" s="121"/>
      <c r="H112" s="12">
        <f>SUM(F112,G112)*D112</f>
        <v>0</v>
      </c>
      <c r="I112" s="22">
        <f>TRUNC(F112*(1+$K$4),2)</f>
        <v>0</v>
      </c>
      <c r="J112" s="22">
        <f>TRUNC(G112*(1+$K$4),2)</f>
        <v>0</v>
      </c>
      <c r="K112" s="88">
        <f>SUM(I112:J112)*D112</f>
        <v>0</v>
      </c>
    </row>
    <row r="113" spans="1:11" s="99" customFormat="1" ht="12.75">
      <c r="A113" s="90"/>
      <c r="B113" s="45" t="s">
        <v>41</v>
      </c>
      <c r="C113" s="46" t="s">
        <v>109</v>
      </c>
      <c r="D113" s="47">
        <v>1</v>
      </c>
      <c r="E113" s="48" t="s">
        <v>90</v>
      </c>
      <c r="F113" s="11" t="s">
        <v>17</v>
      </c>
      <c r="G113" s="121"/>
      <c r="H113" s="12">
        <f>SUM(F113:G113)*D113</f>
        <v>0</v>
      </c>
      <c r="I113" s="124" t="s">
        <v>86</v>
      </c>
      <c r="J113" s="22">
        <f>TRUNC(G113*(1+$K$4),2)</f>
        <v>0</v>
      </c>
      <c r="K113" s="88">
        <f>SUM(I113:J113)*D113</f>
        <v>0</v>
      </c>
    </row>
    <row r="114" spans="1:11" s="99" customFormat="1" ht="12.75">
      <c r="A114" s="90"/>
      <c r="B114" s="45" t="s">
        <v>42</v>
      </c>
      <c r="C114" s="46" t="s">
        <v>110</v>
      </c>
      <c r="D114" s="47">
        <v>1</v>
      </c>
      <c r="E114" s="48" t="s">
        <v>90</v>
      </c>
      <c r="F114" s="11" t="s">
        <v>17</v>
      </c>
      <c r="G114" s="121"/>
      <c r="H114" s="12">
        <f>SUM(F114:G114)*D114</f>
        <v>0</v>
      </c>
      <c r="I114" s="124" t="s">
        <v>86</v>
      </c>
      <c r="J114" s="22">
        <f>TRUNC(G114*(1+$K$4),2)</f>
        <v>0</v>
      </c>
      <c r="K114" s="88">
        <f>SUM(I114:J114)*D114</f>
        <v>0</v>
      </c>
    </row>
    <row r="115" spans="1:11" s="99" customFormat="1" ht="12.75">
      <c r="A115" s="107"/>
      <c r="B115" s="45" t="s">
        <v>43</v>
      </c>
      <c r="C115" s="51" t="s">
        <v>111</v>
      </c>
      <c r="D115" s="49">
        <v>1</v>
      </c>
      <c r="E115" s="50" t="s">
        <v>28</v>
      </c>
      <c r="F115" s="121"/>
      <c r="G115" s="121"/>
      <c r="H115" s="12">
        <f>SUM(F115:G115)*D115</f>
        <v>0</v>
      </c>
      <c r="I115" s="22">
        <f>TRUNC(F115*(1+$K$4),2)</f>
        <v>0</v>
      </c>
      <c r="J115" s="22">
        <f>TRUNC(G115*(1+$K$4),2)</f>
        <v>0</v>
      </c>
      <c r="K115" s="88">
        <f>SUM(I115:J115)*D115</f>
        <v>0</v>
      </c>
    </row>
    <row r="116" spans="1:11" s="99" customFormat="1" ht="25.5">
      <c r="A116" s="91"/>
      <c r="B116" s="45" t="s">
        <v>52</v>
      </c>
      <c r="C116" s="52" t="s">
        <v>112</v>
      </c>
      <c r="D116" s="53">
        <v>1</v>
      </c>
      <c r="E116" s="54" t="s">
        <v>64</v>
      </c>
      <c r="F116" s="11" t="s">
        <v>17</v>
      </c>
      <c r="G116" s="121"/>
      <c r="H116" s="12">
        <f>SUM(F116:G116)*D116</f>
        <v>0</v>
      </c>
      <c r="I116" s="124" t="s">
        <v>86</v>
      </c>
      <c r="J116" s="100">
        <f>TRUNC(G116*(1+$K$4),2)</f>
        <v>0</v>
      </c>
      <c r="K116" s="88">
        <f>SUM(I116:J116)*D116</f>
        <v>0</v>
      </c>
    </row>
    <row r="117" spans="1:11" ht="12.75">
      <c r="A117" s="108"/>
      <c r="B117" s="101"/>
      <c r="C117" s="102" t="s">
        <v>113</v>
      </c>
      <c r="D117" s="103"/>
      <c r="E117" s="104"/>
      <c r="F117" s="105">
        <f>SUMPRODUCT(D71:D116,F71:F116)</f>
        <v>0</v>
      </c>
      <c r="G117" s="105">
        <f>SUMPRODUCT(D71:D116,G71:G116)</f>
        <v>0</v>
      </c>
      <c r="H117" s="106">
        <f>SUM(H71:H116)</f>
        <v>0</v>
      </c>
      <c r="I117" s="105">
        <f>SUMPRODUCT(D71:D116,I71:I116)</f>
        <v>0</v>
      </c>
      <c r="J117" s="105">
        <f>SUMPRODUCT(D71:D116,J71:J116)</f>
        <v>0</v>
      </c>
      <c r="K117" s="109">
        <f>SUM(K71:K116)</f>
        <v>0</v>
      </c>
    </row>
    <row r="118" spans="1:11" ht="12.75">
      <c r="A118" s="80"/>
      <c r="B118" s="24" t="s">
        <v>164</v>
      </c>
      <c r="C118" s="132" t="s">
        <v>165</v>
      </c>
      <c r="D118" s="133"/>
      <c r="E118" s="133"/>
      <c r="F118" s="133"/>
      <c r="G118" s="133"/>
      <c r="H118" s="133"/>
      <c r="I118" s="133"/>
      <c r="J118" s="133"/>
      <c r="K118" s="134"/>
    </row>
    <row r="119" spans="1:11" ht="12.75">
      <c r="A119" s="81"/>
      <c r="B119" s="37">
        <v>1</v>
      </c>
      <c r="C119" s="127" t="s">
        <v>155</v>
      </c>
      <c r="D119" s="128"/>
      <c r="E119" s="128"/>
      <c r="F119" s="128"/>
      <c r="G119" s="128"/>
      <c r="H119" s="128"/>
      <c r="I119" s="128"/>
      <c r="J119" s="128"/>
      <c r="K119" s="129"/>
    </row>
    <row r="120" spans="1:11" ht="25.5">
      <c r="A120" s="62"/>
      <c r="B120" s="63" t="s">
        <v>0</v>
      </c>
      <c r="C120" s="64" t="s">
        <v>156</v>
      </c>
      <c r="D120" s="65">
        <v>11</v>
      </c>
      <c r="E120" s="66" t="s">
        <v>12</v>
      </c>
      <c r="F120" s="121"/>
      <c r="G120" s="121"/>
      <c r="H120" s="68">
        <f>SUM(F120:G120)*D120</f>
        <v>0</v>
      </c>
      <c r="I120" s="11">
        <f>TRUNC(F120*(1+$K$4),2)</f>
        <v>0</v>
      </c>
      <c r="J120" s="11">
        <f>TRUNC(G120*(1+$K$4),2)</f>
        <v>0</v>
      </c>
      <c r="K120" s="69">
        <f>SUM(I120:J120)*D120</f>
        <v>0</v>
      </c>
    </row>
    <row r="121" spans="1:11" ht="12.75">
      <c r="A121" s="81"/>
      <c r="B121" s="37">
        <v>2</v>
      </c>
      <c r="C121" s="127" t="s">
        <v>157</v>
      </c>
      <c r="D121" s="128"/>
      <c r="E121" s="128"/>
      <c r="F121" s="128"/>
      <c r="G121" s="128"/>
      <c r="H121" s="128"/>
      <c r="I121" s="128"/>
      <c r="J121" s="128"/>
      <c r="K121" s="129"/>
    </row>
    <row r="122" spans="1:11" ht="12.75">
      <c r="A122" s="55"/>
      <c r="B122" s="56" t="s">
        <v>14</v>
      </c>
      <c r="C122" s="57" t="s">
        <v>158</v>
      </c>
      <c r="D122" s="70"/>
      <c r="E122" s="71"/>
      <c r="F122" s="123"/>
      <c r="G122" s="123"/>
      <c r="H122" s="59"/>
      <c r="I122" s="60"/>
      <c r="J122" s="58"/>
      <c r="K122" s="61"/>
    </row>
    <row r="123" spans="1:11" ht="25.5">
      <c r="A123" s="62"/>
      <c r="B123" s="63" t="s">
        <v>159</v>
      </c>
      <c r="C123" s="64" t="s">
        <v>160</v>
      </c>
      <c r="D123" s="65">
        <v>1</v>
      </c>
      <c r="E123" s="66" t="s">
        <v>12</v>
      </c>
      <c r="F123" s="67" t="s">
        <v>17</v>
      </c>
      <c r="G123" s="121"/>
      <c r="H123" s="68">
        <f>SUM(F123:G123)*D123</f>
        <v>0</v>
      </c>
      <c r="I123" s="125" t="s">
        <v>17</v>
      </c>
      <c r="J123" s="11">
        <f>TRUNC(G123*(1+$K$4),2)</f>
        <v>0</v>
      </c>
      <c r="K123" s="69">
        <f>SUM(I123:J123)*D123</f>
        <v>0</v>
      </c>
    </row>
    <row r="124" spans="1:11" ht="12.75">
      <c r="A124" s="55"/>
      <c r="B124" s="56" t="s">
        <v>29</v>
      </c>
      <c r="C124" s="57" t="s">
        <v>161</v>
      </c>
      <c r="D124" s="70"/>
      <c r="E124" s="71"/>
      <c r="F124" s="123"/>
      <c r="G124" s="123"/>
      <c r="H124" s="59"/>
      <c r="I124" s="60"/>
      <c r="J124" s="58"/>
      <c r="K124" s="61"/>
    </row>
    <row r="125" spans="1:11" ht="51">
      <c r="A125" s="62"/>
      <c r="B125" s="63" t="s">
        <v>162</v>
      </c>
      <c r="C125" s="64" t="s">
        <v>163</v>
      </c>
      <c r="D125" s="65">
        <v>1</v>
      </c>
      <c r="E125" s="66" t="s">
        <v>12</v>
      </c>
      <c r="F125" s="121"/>
      <c r="G125" s="121"/>
      <c r="H125" s="68">
        <f>SUM(F125:G125)*D125</f>
        <v>0</v>
      </c>
      <c r="I125" s="11">
        <f>TRUNC(F125*(1+$K$4),2)</f>
        <v>0</v>
      </c>
      <c r="J125" s="11">
        <f>TRUNC(G125*(1+$K$4),2)</f>
        <v>0</v>
      </c>
      <c r="K125" s="69">
        <f>SUM(I125:J125)*D125</f>
        <v>0</v>
      </c>
    </row>
    <row r="126" spans="1:11" ht="12.75">
      <c r="A126" s="91"/>
      <c r="B126" s="26"/>
      <c r="C126" s="27" t="s">
        <v>201</v>
      </c>
      <c r="D126" s="28"/>
      <c r="E126" s="29"/>
      <c r="F126" s="30">
        <f>SUMPRODUCT(D120:D125,F120:F125)</f>
        <v>0</v>
      </c>
      <c r="G126" s="30">
        <f>SUMPRODUCT(D120:D125,G120:G125)</f>
        <v>0</v>
      </c>
      <c r="H126" s="31">
        <f>SUM(H120:H125)</f>
        <v>0</v>
      </c>
      <c r="I126" s="35">
        <f>SUMPRODUCT(D120:D125,I120:I125)</f>
        <v>0</v>
      </c>
      <c r="J126" s="30">
        <f>SUMPRODUCT(D120:D125,J120:J125)</f>
        <v>0</v>
      </c>
      <c r="K126" s="72">
        <f>SUM(K120:K125)</f>
        <v>0</v>
      </c>
    </row>
    <row r="127" spans="1:11" ht="13.5" thickBot="1">
      <c r="A127" s="110"/>
      <c r="B127" s="111"/>
      <c r="C127" s="112" t="s">
        <v>133</v>
      </c>
      <c r="D127" s="113"/>
      <c r="E127" s="114"/>
      <c r="F127" s="115">
        <f aca="true" t="shared" si="21" ref="F127:K127">SUM(F68,F117,F126)</f>
        <v>0</v>
      </c>
      <c r="G127" s="115">
        <f t="shared" si="21"/>
        <v>0</v>
      </c>
      <c r="H127" s="116">
        <f t="shared" si="21"/>
        <v>0</v>
      </c>
      <c r="I127" s="115">
        <f t="shared" si="21"/>
        <v>0</v>
      </c>
      <c r="J127" s="115">
        <f t="shared" si="21"/>
        <v>0</v>
      </c>
      <c r="K127" s="117">
        <f t="shared" si="21"/>
        <v>0</v>
      </c>
    </row>
  </sheetData>
  <sheetProtection password="C690" sheet="1"/>
  <mergeCells count="44">
    <mergeCell ref="I1:K2"/>
    <mergeCell ref="C46:K46"/>
    <mergeCell ref="A9:K9"/>
    <mergeCell ref="A11:B11"/>
    <mergeCell ref="A10:B10"/>
    <mergeCell ref="H12:H13"/>
    <mergeCell ref="I12:J12"/>
    <mergeCell ref="A1:H2"/>
    <mergeCell ref="A3:H3"/>
    <mergeCell ref="A4:H4"/>
    <mergeCell ref="I4:J4"/>
    <mergeCell ref="A5:H5"/>
    <mergeCell ref="K12:K13"/>
    <mergeCell ref="C12:C13"/>
    <mergeCell ref="C10:F10"/>
    <mergeCell ref="C11:F11"/>
    <mergeCell ref="H10:K10"/>
    <mergeCell ref="A12:A13"/>
    <mergeCell ref="I6:J7"/>
    <mergeCell ref="K6:K7"/>
    <mergeCell ref="A6:H6"/>
    <mergeCell ref="A7:H7"/>
    <mergeCell ref="C14:K14"/>
    <mergeCell ref="C16:K16"/>
    <mergeCell ref="F12:G12"/>
    <mergeCell ref="B12:B13"/>
    <mergeCell ref="H11:K11"/>
    <mergeCell ref="E12:E13"/>
    <mergeCell ref="C119:K119"/>
    <mergeCell ref="C70:K70"/>
    <mergeCell ref="C27:K27"/>
    <mergeCell ref="C39:K39"/>
    <mergeCell ref="C94:K94"/>
    <mergeCell ref="C111:K111"/>
    <mergeCell ref="C121:K121"/>
    <mergeCell ref="C78:K78"/>
    <mergeCell ref="D12:D13"/>
    <mergeCell ref="C15:K15"/>
    <mergeCell ref="C69:K69"/>
    <mergeCell ref="C60:K60"/>
    <mergeCell ref="C64:K64"/>
    <mergeCell ref="C52:K52"/>
    <mergeCell ref="C54:K54"/>
    <mergeCell ref="C118:K118"/>
  </mergeCells>
  <printOptions horizontalCentered="1"/>
  <pageMargins left="0.3937007874015748" right="0.3937007874015748" top="0.9055118110236221" bottom="0.4724409448818898" header="0.2362204724409449" footer="0.2362204724409449"/>
  <pageSetup fitToHeight="20" horizontalDpi="600" verticalDpi="600" orientation="landscape" paperSize="9" scale="83" r:id="rId2"/>
  <headerFooter>
    <oddHeader>&amp;L&amp;G
&amp;"-,Negrito"UNIDADE DE ENGENHARIA&amp;R&amp;"-,Regular"&amp;11FOLHA &amp;P/ &amp;N</oddHeader>
    <oddFooter xml:space="preserve">&amp;C&amp;"-,Regular"&amp;11&amp;P de &amp;N&amp;R&amp;"-,Regular"&amp;11&amp;D  </oddFooter>
  </headerFooter>
  <rowBreaks count="4" manualBreakCount="4">
    <brk id="53" max="10" man="1"/>
    <brk id="68" max="10" man="1"/>
    <brk id="93" max="10" man="1"/>
    <brk id="110" max="1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Felipe Roloff Kneib</cp:lastModifiedBy>
  <cp:lastPrinted>2018-09-19T18:35:46Z</cp:lastPrinted>
  <dcterms:created xsi:type="dcterms:W3CDTF">2000-05-25T11:19:14Z</dcterms:created>
  <dcterms:modified xsi:type="dcterms:W3CDTF">2018-10-16T13:26:00Z</dcterms:modified>
  <cp:category/>
  <cp:version/>
  <cp:contentType/>
  <cp:contentStatus/>
</cp:coreProperties>
</file>